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ncyves\Pavilions\C104\S001\"/>
    </mc:Choice>
  </mc:AlternateContent>
  <bookViews>
    <workbookView xWindow="120" yWindow="60" windowWidth="12890" windowHeight="6430" activeTab="6"/>
  </bookViews>
  <sheets>
    <sheet name="드론" sheetId="1" r:id="rId1"/>
    <sheet name="전경" sheetId="10" r:id="rId2"/>
    <sheet name="디오라마 경운기" sheetId="11" r:id="rId3"/>
    <sheet name="디오라마 야산" sheetId="12" r:id="rId4"/>
    <sheet name="디오라마 박정희" sheetId="13" r:id="rId5"/>
    <sheet name="전시실 01" sheetId="14" r:id="rId6"/>
    <sheet name="전시실 02" sheetId="20" r:id="rId7"/>
    <sheet name="전시실 03" sheetId="21" r:id="rId8"/>
    <sheet name="전시실 04" sheetId="22" r:id="rId9"/>
    <sheet name="전시실 05" sheetId="23" r:id="rId10"/>
    <sheet name="전시실 06" sheetId="24" r:id="rId11"/>
    <sheet name="GPS" sheetId="2" r:id="rId12"/>
  </sheets>
  <calcPr calcId="162913"/>
</workbook>
</file>

<file path=xl/calcChain.xml><?xml version="1.0" encoding="utf-8"?>
<calcChain xmlns="http://schemas.openxmlformats.org/spreadsheetml/2006/main">
  <c r="O6" i="24" l="1"/>
  <c r="N6" i="24"/>
  <c r="M6" i="24"/>
  <c r="K6" i="24"/>
  <c r="I6" i="24"/>
  <c r="H6" i="24"/>
  <c r="G6" i="24"/>
  <c r="F6" i="24"/>
  <c r="E6" i="24"/>
  <c r="B6" i="24"/>
  <c r="T6" i="24" s="1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N6" i="23"/>
  <c r="M6" i="23"/>
  <c r="F6" i="23"/>
  <c r="E6" i="23"/>
  <c r="B6" i="23"/>
  <c r="T6" i="23" s="1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6" i="22"/>
  <c r="R6" i="22"/>
  <c r="O6" i="22"/>
  <c r="N6" i="22"/>
  <c r="M6" i="22"/>
  <c r="K6" i="22"/>
  <c r="J6" i="22"/>
  <c r="H6" i="22"/>
  <c r="G6" i="22"/>
  <c r="F6" i="22"/>
  <c r="E6" i="22"/>
  <c r="B6" i="22"/>
  <c r="T6" i="22" s="1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S6" i="21"/>
  <c r="K6" i="21"/>
  <c r="B6" i="21"/>
  <c r="R6" i="21" s="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S6" i="20"/>
  <c r="P6" i="20"/>
  <c r="O6" i="20"/>
  <c r="N6" i="20"/>
  <c r="M6" i="20"/>
  <c r="K6" i="20"/>
  <c r="J6" i="20"/>
  <c r="H6" i="20"/>
  <c r="G6" i="20"/>
  <c r="F6" i="20"/>
  <c r="E6" i="20"/>
  <c r="B6" i="20"/>
  <c r="T6" i="20" s="1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P6" i="24" l="1"/>
  <c r="Q6" i="24"/>
  <c r="J6" i="24"/>
  <c r="R6" i="24"/>
  <c r="S6" i="24"/>
  <c r="L6" i="24"/>
  <c r="G6" i="23"/>
  <c r="O6" i="23"/>
  <c r="H6" i="23"/>
  <c r="P6" i="23"/>
  <c r="I6" i="23"/>
  <c r="Q6" i="23"/>
  <c r="J6" i="23"/>
  <c r="R6" i="23"/>
  <c r="K6" i="23"/>
  <c r="S6" i="23"/>
  <c r="L6" i="23"/>
  <c r="P6" i="22"/>
  <c r="I6" i="22"/>
  <c r="Q6" i="22"/>
  <c r="L6" i="22"/>
  <c r="T6" i="21"/>
  <c r="E6" i="21"/>
  <c r="M6" i="21"/>
  <c r="F6" i="21"/>
  <c r="N6" i="21"/>
  <c r="L6" i="21"/>
  <c r="G6" i="21"/>
  <c r="O6" i="21"/>
  <c r="H6" i="21"/>
  <c r="P6" i="21"/>
  <c r="I6" i="21"/>
  <c r="Q6" i="21"/>
  <c r="J6" i="21"/>
  <c r="I6" i="20"/>
  <c r="Q6" i="20"/>
  <c r="R6" i="20"/>
  <c r="L6" i="20"/>
  <c r="H5" i="10"/>
  <c r="I5" i="10"/>
  <c r="J5" i="10"/>
  <c r="K5" i="10"/>
  <c r="L5" i="10"/>
  <c r="S6" i="14"/>
  <c r="K6" i="14"/>
  <c r="B6" i="14"/>
  <c r="R6" i="14" s="1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B6" i="13"/>
  <c r="S6" i="13" s="1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L6" i="14" l="1"/>
  <c r="E6" i="14"/>
  <c r="M6" i="14"/>
  <c r="F6" i="14"/>
  <c r="N6" i="14"/>
  <c r="T6" i="14"/>
  <c r="G6" i="14"/>
  <c r="O6" i="14"/>
  <c r="H6" i="14"/>
  <c r="P6" i="14"/>
  <c r="I6" i="14"/>
  <c r="Q6" i="14"/>
  <c r="J6" i="14"/>
  <c r="M6" i="13"/>
  <c r="F6" i="13"/>
  <c r="N6" i="13"/>
  <c r="L6" i="13"/>
  <c r="G6" i="13"/>
  <c r="O6" i="13"/>
  <c r="T6" i="13"/>
  <c r="E6" i="13"/>
  <c r="H6" i="13"/>
  <c r="P6" i="13"/>
  <c r="Q6" i="13"/>
  <c r="J6" i="13"/>
  <c r="R6" i="13"/>
  <c r="I6" i="13"/>
  <c r="K6" i="13"/>
  <c r="Q6" i="12"/>
  <c r="I6" i="12"/>
  <c r="B6" i="12"/>
  <c r="R6" i="12" s="1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B6" i="11"/>
  <c r="S6" i="11" s="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L6" i="12" l="1"/>
  <c r="T6" i="12"/>
  <c r="E6" i="12"/>
  <c r="M6" i="12"/>
  <c r="K6" i="12"/>
  <c r="N6" i="12"/>
  <c r="G6" i="12"/>
  <c r="O6" i="12"/>
  <c r="S6" i="12"/>
  <c r="F6" i="12"/>
  <c r="H6" i="12"/>
  <c r="P6" i="12"/>
  <c r="J6" i="12"/>
  <c r="T6" i="11"/>
  <c r="E6" i="11"/>
  <c r="M6" i="11"/>
  <c r="N6" i="11"/>
  <c r="H6" i="11"/>
  <c r="P6" i="11"/>
  <c r="I6" i="11"/>
  <c r="Q6" i="11"/>
  <c r="L6" i="11"/>
  <c r="F6" i="11"/>
  <c r="O6" i="11"/>
  <c r="J6" i="11"/>
  <c r="R6" i="11"/>
  <c r="G6" i="11"/>
  <c r="K6" i="11"/>
  <c r="B6" i="10"/>
  <c r="S6" i="10" s="1"/>
  <c r="T5" i="10"/>
  <c r="S5" i="10"/>
  <c r="R5" i="10"/>
  <c r="Q5" i="10"/>
  <c r="P5" i="10"/>
  <c r="O5" i="10"/>
  <c r="N5" i="10"/>
  <c r="M5" i="10"/>
  <c r="G5" i="10"/>
  <c r="F5" i="10"/>
  <c r="E5" i="10"/>
  <c r="G6" i="10" l="1"/>
  <c r="O6" i="10"/>
  <c r="R6" i="10"/>
  <c r="K6" i="10"/>
  <c r="L6" i="10"/>
  <c r="J6" i="10"/>
  <c r="H6" i="10"/>
  <c r="I6" i="10"/>
  <c r="T6" i="10"/>
  <c r="E6" i="10"/>
  <c r="M6" i="10"/>
  <c r="F6" i="10"/>
  <c r="N6" i="10"/>
  <c r="P6" i="10"/>
  <c r="Q6" i="10"/>
  <c r="T5" i="1" l="1"/>
  <c r="S5" i="1"/>
  <c r="R5" i="1"/>
  <c r="Q5" i="1"/>
  <c r="P5" i="1"/>
  <c r="O5" i="1"/>
  <c r="N5" i="1"/>
  <c r="M5" i="1"/>
  <c r="F56" i="2" l="1"/>
  <c r="F55" i="2"/>
  <c r="F62" i="2"/>
  <c r="F61" i="2"/>
  <c r="F59" i="2"/>
  <c r="F58" i="2"/>
  <c r="F53" i="2" l="1"/>
  <c r="F52" i="2"/>
  <c r="F50" i="2"/>
  <c r="F49" i="2"/>
  <c r="F48" i="2"/>
  <c r="F47" i="2"/>
  <c r="F45" i="2"/>
  <c r="F44" i="2"/>
  <c r="F43" i="2"/>
  <c r="F42" i="2"/>
  <c r="F41" i="2"/>
  <c r="F40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K3" i="2"/>
  <c r="L3" i="2" s="1"/>
  <c r="K2" i="2"/>
  <c r="L2" i="2" s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L5" i="1"/>
  <c r="K5" i="1"/>
  <c r="J5" i="1"/>
  <c r="I5" i="1"/>
  <c r="H5" i="1"/>
  <c r="G5" i="1"/>
  <c r="F5" i="1"/>
  <c r="E5" i="1"/>
  <c r="B6" i="1"/>
  <c r="L6" i="1" l="1"/>
  <c r="T6" i="1"/>
  <c r="P6" i="1"/>
  <c r="S6" i="1"/>
  <c r="R6" i="1"/>
  <c r="N6" i="1"/>
  <c r="O6" i="1"/>
  <c r="Q6" i="1"/>
  <c r="K6" i="1"/>
  <c r="J6" i="1"/>
  <c r="I6" i="1"/>
  <c r="H6" i="1"/>
  <c r="G6" i="1"/>
  <c r="F6" i="1"/>
  <c r="E6" i="1"/>
  <c r="M6" i="1"/>
</calcChain>
</file>

<file path=xl/sharedStrings.xml><?xml version="1.0" encoding="utf-8"?>
<sst xmlns="http://schemas.openxmlformats.org/spreadsheetml/2006/main" count="445" uniqueCount="128">
  <si>
    <t>가로 사이즈(Pixel)</t>
    <phoneticPr fontId="1" type="noConversion"/>
  </si>
  <si>
    <t>세로 사이즈(Pixel)</t>
    <phoneticPr fontId="1" type="noConversion"/>
  </si>
  <si>
    <t>수평화각(n/360)</t>
    <phoneticPr fontId="1" type="noConversion"/>
  </si>
  <si>
    <t>수직화각(n/180)</t>
    <phoneticPr fontId="1" type="noConversion"/>
  </si>
  <si>
    <t>시작점</t>
    <phoneticPr fontId="1" type="noConversion"/>
  </si>
  <si>
    <t>x</t>
    <phoneticPr fontId="1" type="noConversion"/>
  </si>
  <si>
    <t>y</t>
    <phoneticPr fontId="1" type="noConversion"/>
  </si>
  <si>
    <t>spot 1</t>
    <phoneticPr fontId="1" type="noConversion"/>
  </si>
  <si>
    <t>spot 2</t>
    <phoneticPr fontId="1" type="noConversion"/>
  </si>
  <si>
    <t>spot 3</t>
    <phoneticPr fontId="1" type="noConversion"/>
  </si>
  <si>
    <t>spot 4</t>
    <phoneticPr fontId="1" type="noConversion"/>
  </si>
  <si>
    <t>spot 5</t>
    <phoneticPr fontId="1" type="noConversion"/>
  </si>
  <si>
    <t>spot 6</t>
    <phoneticPr fontId="1" type="noConversion"/>
  </si>
  <si>
    <t>spot 7</t>
    <phoneticPr fontId="1" type="noConversion"/>
  </si>
  <si>
    <t>spot 8</t>
    <phoneticPr fontId="1" type="noConversion"/>
  </si>
  <si>
    <t>H</t>
    <phoneticPr fontId="1" type="noConversion"/>
  </si>
  <si>
    <t>V</t>
    <phoneticPr fontId="1" type="noConversion"/>
  </si>
  <si>
    <t>위도 lat</t>
    <phoneticPr fontId="1" type="noConversion"/>
  </si>
  <si>
    <t>경도 lng</t>
    <phoneticPr fontId="1" type="noConversion"/>
  </si>
  <si>
    <t>도</t>
    <phoneticPr fontId="1" type="noConversion"/>
  </si>
  <si>
    <t>분</t>
    <phoneticPr fontId="1" type="noConversion"/>
  </si>
  <si>
    <t>초</t>
    <phoneticPr fontId="1" type="noConversion"/>
  </si>
  <si>
    <t>Vlaue</t>
    <phoneticPr fontId="1" type="noConversion"/>
  </si>
  <si>
    <t>spot 1</t>
    <phoneticPr fontId="1" type="noConversion"/>
  </si>
  <si>
    <t>spot 9</t>
    <phoneticPr fontId="1" type="noConversion"/>
  </si>
  <si>
    <t>spot x</t>
    <phoneticPr fontId="1" type="noConversion"/>
  </si>
  <si>
    <t>,</t>
    <phoneticPr fontId="1" type="noConversion"/>
  </si>
  <si>
    <t>갤러리아</t>
    <phoneticPr fontId="1" type="noConversion"/>
  </si>
  <si>
    <t>임패리얼</t>
    <phoneticPr fontId="1" type="noConversion"/>
  </si>
  <si>
    <t>압구정역</t>
    <phoneticPr fontId="1" type="noConversion"/>
  </si>
  <si>
    <t>언주로</t>
    <phoneticPr fontId="1" type="noConversion"/>
  </si>
  <si>
    <t>Howick Villlage</t>
    <phoneticPr fontId="1" type="noConversion"/>
  </si>
  <si>
    <t>Mt. Eden</t>
    <phoneticPr fontId="1" type="noConversion"/>
  </si>
  <si>
    <t>Onte Tree Hill</t>
    <phoneticPr fontId="1" type="noConversion"/>
  </si>
  <si>
    <t>Maraetai</t>
    <phoneticPr fontId="1" type="noConversion"/>
  </si>
  <si>
    <t>Pacific Coast</t>
    <phoneticPr fontId="1" type="noConversion"/>
  </si>
  <si>
    <t>spot 11</t>
    <phoneticPr fontId="1" type="noConversion"/>
  </si>
  <si>
    <t>spot 12</t>
    <phoneticPr fontId="1" type="noConversion"/>
  </si>
  <si>
    <t>spot 13</t>
    <phoneticPr fontId="1" type="noConversion"/>
  </si>
  <si>
    <t>spot 14</t>
    <phoneticPr fontId="1" type="noConversion"/>
  </si>
  <si>
    <t>spot 15</t>
    <phoneticPr fontId="1" type="noConversion"/>
  </si>
  <si>
    <t>spot 16</t>
    <phoneticPr fontId="1" type="noConversion"/>
  </si>
  <si>
    <t>spot 17</t>
    <phoneticPr fontId="1" type="noConversion"/>
  </si>
  <si>
    <t>Kohimarama Beach</t>
    <phoneticPr fontId="1" type="noConversion"/>
  </si>
  <si>
    <t>Huntly Café</t>
    <phoneticPr fontId="1" type="noConversion"/>
  </si>
  <si>
    <t>-37.561303, 175.158743</t>
  </si>
  <si>
    <t>Hamilton Gardens</t>
    <phoneticPr fontId="1" type="noConversion"/>
  </si>
  <si>
    <t>spot 18</t>
    <phoneticPr fontId="1" type="noConversion"/>
  </si>
  <si>
    <t>spot 19</t>
    <phoneticPr fontId="1" type="noConversion"/>
  </si>
  <si>
    <t>spot 20</t>
    <phoneticPr fontId="1" type="noConversion"/>
  </si>
  <si>
    <t>spot 21</t>
    <phoneticPr fontId="1" type="noConversion"/>
  </si>
  <si>
    <t>spot 22</t>
    <phoneticPr fontId="1" type="noConversion"/>
  </si>
  <si>
    <t>KaiparaHwy</t>
    <phoneticPr fontId="1" type="noConversion"/>
  </si>
  <si>
    <t>Mangakura</t>
    <phoneticPr fontId="1" type="noConversion"/>
  </si>
  <si>
    <t>Waiwera</t>
    <phoneticPr fontId="1" type="noConversion"/>
  </si>
  <si>
    <t>Botanical Gardens</t>
    <phoneticPr fontId="1" type="noConversion"/>
  </si>
  <si>
    <t>Auckland</t>
    <phoneticPr fontId="1" type="noConversion"/>
  </si>
  <si>
    <t>Darling Harbor</t>
    <phoneticPr fontId="1" type="noConversion"/>
  </si>
  <si>
    <t>Chinese Garden</t>
    <phoneticPr fontId="1" type="noConversion"/>
  </si>
  <si>
    <t>St Mary Cathedral</t>
    <phoneticPr fontId="1" type="noConversion"/>
  </si>
  <si>
    <t>Cruise</t>
    <phoneticPr fontId="1" type="noConversion"/>
  </si>
  <si>
    <t>-33.84675, 151.23878</t>
  </si>
  <si>
    <t>-36.24323, 174.72728</t>
  </si>
  <si>
    <t>Pakiri</t>
    <phoneticPr fontId="1" type="noConversion"/>
  </si>
  <si>
    <t>Sydney</t>
    <phoneticPr fontId="1" type="noConversion"/>
  </si>
  <si>
    <t>spot 23</t>
    <phoneticPr fontId="1" type="noConversion"/>
  </si>
  <si>
    <t>Colvile Road</t>
    <phoneticPr fontId="1" type="noConversion"/>
  </si>
  <si>
    <t>spot 25</t>
    <phoneticPr fontId="1" type="noConversion"/>
  </si>
  <si>
    <t>spot 26</t>
    <phoneticPr fontId="1" type="noConversion"/>
  </si>
  <si>
    <t>Piha</t>
    <phoneticPr fontId="1" type="noConversion"/>
  </si>
  <si>
    <t>Mount Cook</t>
    <phoneticPr fontId="1" type="noConversion"/>
  </si>
  <si>
    <t>spot 27</t>
    <phoneticPr fontId="1" type="noConversion"/>
  </si>
  <si>
    <t>spot 29</t>
    <phoneticPr fontId="1" type="noConversion"/>
  </si>
  <si>
    <t>Abu Dhabi</t>
    <phoneticPr fontId="1" type="noConversion"/>
  </si>
  <si>
    <t>Sidi Bou Said</t>
    <phoneticPr fontId="1" type="noConversion"/>
  </si>
  <si>
    <t>Carthago</t>
    <phoneticPr fontId="1" type="noConversion"/>
  </si>
  <si>
    <t>spot 28</t>
    <phoneticPr fontId="1" type="noConversion"/>
  </si>
  <si>
    <t>spot 29</t>
    <phoneticPr fontId="1" type="noConversion"/>
  </si>
  <si>
    <t>24.4782225000368, 54.3337941638889</t>
    <phoneticPr fontId="1" type="noConversion"/>
  </si>
  <si>
    <t>Persian Gulf</t>
    <phoneticPr fontId="1" type="noConversion"/>
  </si>
  <si>
    <t>Posala</t>
    <phoneticPr fontId="1" type="noConversion"/>
  </si>
  <si>
    <t xml:space="preserve">29.65792,    </t>
    <phoneticPr fontId="1" type="noConversion"/>
  </si>
  <si>
    <t>spot 10</t>
    <phoneticPr fontId="1" type="noConversion"/>
  </si>
  <si>
    <t>전경</t>
    <phoneticPr fontId="1" type="noConversion"/>
  </si>
  <si>
    <t>경운기</t>
    <phoneticPr fontId="1" type="noConversion"/>
  </si>
  <si>
    <t>야산</t>
    <phoneticPr fontId="1" type="noConversion"/>
  </si>
  <si>
    <t>박정희</t>
    <phoneticPr fontId="1" type="noConversion"/>
  </si>
  <si>
    <t>전시실</t>
    <phoneticPr fontId="1" type="noConversion"/>
  </si>
  <si>
    <t>박정희</t>
    <phoneticPr fontId="1" type="noConversion"/>
  </si>
  <si>
    <t>전시실</t>
    <phoneticPr fontId="1" type="noConversion"/>
  </si>
  <si>
    <t>드론</t>
    <phoneticPr fontId="1" type="noConversion"/>
  </si>
  <si>
    <t>경운기</t>
    <phoneticPr fontId="1" type="noConversion"/>
  </si>
  <si>
    <t>앨범 1(기념관)</t>
    <phoneticPr fontId="1" type="noConversion"/>
  </si>
  <si>
    <t>전시실</t>
    <phoneticPr fontId="1" type="noConversion"/>
  </si>
  <si>
    <t>전경</t>
    <phoneticPr fontId="1" type="noConversion"/>
  </si>
  <si>
    <t>박정희</t>
    <phoneticPr fontId="1" type="noConversion"/>
  </si>
  <si>
    <t>드론</t>
    <phoneticPr fontId="1" type="noConversion"/>
  </si>
  <si>
    <t>경운기</t>
    <phoneticPr fontId="1" type="noConversion"/>
  </si>
  <si>
    <t>드론</t>
    <phoneticPr fontId="1" type="noConversion"/>
  </si>
  <si>
    <t>전경</t>
    <phoneticPr fontId="1" type="noConversion"/>
  </si>
  <si>
    <t>야산</t>
    <phoneticPr fontId="1" type="noConversion"/>
  </si>
  <si>
    <t>드론</t>
    <phoneticPr fontId="1" type="noConversion"/>
  </si>
  <si>
    <t>홈페이지</t>
    <phoneticPr fontId="1" type="noConversion"/>
  </si>
  <si>
    <t>전경</t>
    <phoneticPr fontId="1" type="noConversion"/>
  </si>
  <si>
    <t>앨범 2</t>
    <phoneticPr fontId="1" type="noConversion"/>
  </si>
  <si>
    <t>전시실 02</t>
    <phoneticPr fontId="1" type="noConversion"/>
  </si>
  <si>
    <t>앨범 3</t>
    <phoneticPr fontId="1" type="noConversion"/>
  </si>
  <si>
    <t>드론</t>
    <phoneticPr fontId="1" type="noConversion"/>
  </si>
  <si>
    <t>앨범 4</t>
    <phoneticPr fontId="1" type="noConversion"/>
  </si>
  <si>
    <t>전시실 01</t>
    <phoneticPr fontId="1" type="noConversion"/>
  </si>
  <si>
    <t>전시실 03</t>
    <phoneticPr fontId="1" type="noConversion"/>
  </si>
  <si>
    <t>전시실 05</t>
    <phoneticPr fontId="1" type="noConversion"/>
  </si>
  <si>
    <t>드론</t>
    <phoneticPr fontId="1" type="noConversion"/>
  </si>
  <si>
    <t>전시실 02</t>
    <phoneticPr fontId="1" type="noConversion"/>
  </si>
  <si>
    <t>전시실 01</t>
    <phoneticPr fontId="1" type="noConversion"/>
  </si>
  <si>
    <t>전시실 04</t>
    <phoneticPr fontId="1" type="noConversion"/>
  </si>
  <si>
    <t>전시실 05(2층)</t>
    <phoneticPr fontId="1" type="noConversion"/>
  </si>
  <si>
    <t>전시실 03</t>
    <phoneticPr fontId="1" type="noConversion"/>
  </si>
  <si>
    <t>전시실 05(2층)</t>
    <phoneticPr fontId="1" type="noConversion"/>
  </si>
  <si>
    <t>드론</t>
    <phoneticPr fontId="1" type="noConversion"/>
  </si>
  <si>
    <t>앨범 5</t>
    <phoneticPr fontId="1" type="noConversion"/>
  </si>
  <si>
    <t>전시실 04(1층)</t>
    <phoneticPr fontId="1" type="noConversion"/>
  </si>
  <si>
    <t>전시실 06</t>
    <phoneticPr fontId="1" type="noConversion"/>
  </si>
  <si>
    <t>드론</t>
    <phoneticPr fontId="1" type="noConversion"/>
  </si>
  <si>
    <t>앨범 6</t>
    <phoneticPr fontId="1" type="noConversion"/>
  </si>
  <si>
    <t>전시실 05</t>
    <phoneticPr fontId="1" type="noConversion"/>
  </si>
  <si>
    <t>드론</t>
    <phoneticPr fontId="1" type="noConversion"/>
  </si>
  <si>
    <t>야산 디오라마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</si>
</sst>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;[Red]\-0\ "/>
    <numFmt numFmtId="177" formatCode="#,##0_ "/>
    <numFmt numFmtId="178" formatCode="0.0_ "/>
    <numFmt numFmtId="179" formatCode="0.00000_);[Red]\(0.0000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7" fontId="0" fillId="3" borderId="0" xfId="0" applyNumberFormat="1" applyFill="1">
      <alignment vertical="center"/>
    </xf>
    <xf numFmtId="178" fontId="2" fillId="4" borderId="0" xfId="0" applyNumberFormat="1" applyFont="1" applyFill="1">
      <alignment vertical="center"/>
    </xf>
    <xf numFmtId="178" fontId="0" fillId="3" borderId="0" xfId="0" applyNumberFormat="1" applyFill="1">
      <alignment vertical="center"/>
    </xf>
    <xf numFmtId="0" fontId="3" fillId="6" borderId="2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6" borderId="5" xfId="0" applyFill="1" applyBorder="1">
      <alignment vertical="center"/>
    </xf>
    <xf numFmtId="0" fontId="0" fillId="3" borderId="6" xfId="0" applyFill="1" applyBorder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0" fillId="3" borderId="2" xfId="0" applyFill="1" applyBorder="1">
      <alignment vertical="center"/>
    </xf>
    <xf numFmtId="0" fontId="0" fillId="3" borderId="5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7" xfId="0" applyFill="1" applyBorder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7" borderId="10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179" fontId="0" fillId="7" borderId="11" xfId="0" applyNumberFormat="1" applyFill="1" applyBorder="1" applyAlignment="1">
      <alignment horizontal="center" vertical="center"/>
    </xf>
    <xf numFmtId="179" fontId="0" fillId="3" borderId="4" xfId="0" applyNumberFormat="1" applyFill="1" applyBorder="1">
      <alignment vertical="center"/>
    </xf>
    <xf numFmtId="179" fontId="0" fillId="3" borderId="7" xfId="0" applyNumberFormat="1" applyFill="1" applyBorder="1">
      <alignment vertical="center"/>
    </xf>
    <xf numFmtId="179" fontId="0" fillId="0" borderId="0" xfId="0" applyNumberFormat="1">
      <alignment vertical="center"/>
    </xf>
    <xf numFmtId="0" fontId="0" fillId="6" borderId="0" xfId="0" applyFill="1" applyBorder="1">
      <alignment vertical="center"/>
    </xf>
    <xf numFmtId="0" fontId="0" fillId="5" borderId="0" xfId="0" applyFill="1" applyBorder="1">
      <alignment vertical="center"/>
    </xf>
    <xf numFmtId="0" fontId="0" fillId="3" borderId="0" xfId="0" applyFill="1" applyBorder="1">
      <alignment vertical="center"/>
    </xf>
    <xf numFmtId="179" fontId="0" fillId="3" borderId="0" xfId="0" applyNumberFormat="1" applyFill="1" applyBorder="1">
      <alignment vertical="center"/>
    </xf>
    <xf numFmtId="0" fontId="2" fillId="4" borderId="0" xfId="0" applyFont="1" applyFill="1" applyBorder="1">
      <alignment vertical="center"/>
    </xf>
    <xf numFmtId="176" fontId="2" fillId="4" borderId="0" xfId="0" applyNumberFormat="1" applyFont="1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G14" sqref="G14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6500</v>
      </c>
      <c r="G2" s="1">
        <v>6000</v>
      </c>
      <c r="H2" s="1">
        <v>5650</v>
      </c>
      <c r="I2" s="1">
        <v>4400</v>
      </c>
      <c r="J2" s="1">
        <v>6000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4200</v>
      </c>
      <c r="G3" s="1">
        <v>3550</v>
      </c>
      <c r="H3" s="1">
        <v>3200</v>
      </c>
      <c r="I3" s="1">
        <v>3550</v>
      </c>
      <c r="J3" s="1">
        <v>3800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15</v>
      </c>
      <c r="G5" s="35">
        <f>G2/(B2/B5)-B5/2</f>
        <v>0</v>
      </c>
      <c r="H5" s="35">
        <f>H2/(B2/B5)-B5/2</f>
        <v>-10.5</v>
      </c>
      <c r="I5" s="35">
        <f>I2/(B2/B5)-B5/2</f>
        <v>-48</v>
      </c>
      <c r="J5" s="35">
        <f>J2/(B2/B5)-B5/2</f>
        <v>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35.999999999999986</v>
      </c>
      <c r="G6" s="35">
        <f>G3/(B3/B6)-B6/2</f>
        <v>16.499999999999986</v>
      </c>
      <c r="H6" s="35">
        <f>H3/(B3/B6)-B6/2</f>
        <v>6</v>
      </c>
      <c r="I6" s="35">
        <f>I3/(B3/B6)-B6/2</f>
        <v>16.499999999999986</v>
      </c>
      <c r="J6" s="35">
        <f>J3/(B3/B6)-B6/2</f>
        <v>23.999999999999986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83</v>
      </c>
      <c r="G7" t="s">
        <v>84</v>
      </c>
      <c r="H7" t="s">
        <v>85</v>
      </c>
      <c r="I7" s="1" t="s">
        <v>86</v>
      </c>
      <c r="J7" s="1" t="s">
        <v>87</v>
      </c>
      <c r="K7" s="1"/>
      <c r="L7" s="1"/>
      <c r="M7" s="1"/>
    </row>
  </sheetData>
  <phoneticPr fontId="1" type="noConversion"/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H12" sqref="H12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8500</v>
      </c>
      <c r="G2" s="1">
        <v>1000</v>
      </c>
      <c r="H2" s="1">
        <v>6000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2000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74.999999999999972</v>
      </c>
      <c r="G5" s="35">
        <f>G2/(B2/B5)-B5/2</f>
        <v>-150</v>
      </c>
      <c r="H5" s="35">
        <f>H2/(B2/B5)-B5/2</f>
        <v>0</v>
      </c>
      <c r="I5" s="35">
        <f>I2/(B2/B5)-B5/2</f>
        <v>-180</v>
      </c>
      <c r="J5" s="35">
        <f>J2/(B2/B5)-B5/2</f>
        <v>-180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-30.000000000000007</v>
      </c>
      <c r="I6" s="35">
        <f>I3/(B3/B6)-B6/2</f>
        <v>-90</v>
      </c>
      <c r="J6" s="35">
        <f>J3/(B3/B6)-B6/2</f>
        <v>-90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121</v>
      </c>
      <c r="G7" t="s">
        <v>122</v>
      </c>
      <c r="H7" t="s">
        <v>123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H9" sqref="H9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3800</v>
      </c>
      <c r="G2" s="1">
        <v>1600</v>
      </c>
      <c r="H2" s="1">
        <v>6000</v>
      </c>
      <c r="I2" s="1"/>
      <c r="J2" s="1">
        <v>6000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2000</v>
      </c>
      <c r="I3" s="1"/>
      <c r="J3" s="1">
        <v>4000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-66.000000000000014</v>
      </c>
      <c r="G5" s="35">
        <f>G2/(B2/B5)-B5/2</f>
        <v>-132</v>
      </c>
      <c r="H5" s="35">
        <f>H2/(B2/B5)-B5/2</f>
        <v>0</v>
      </c>
      <c r="I5" s="35">
        <f>I2/(B2/B5)-B5/2</f>
        <v>-180</v>
      </c>
      <c r="J5" s="35">
        <f>J2/(B2/B5)-B5/2</f>
        <v>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-30.000000000000007</v>
      </c>
      <c r="I6" s="35">
        <f>I3/(B3/B6)-B6/2</f>
        <v>-90</v>
      </c>
      <c r="J6" s="35">
        <f>J3/(B3/B6)-B6/2</f>
        <v>29.999999999999986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125</v>
      </c>
      <c r="G7" t="s">
        <v>100</v>
      </c>
      <c r="H7" t="s">
        <v>126</v>
      </c>
      <c r="J7" t="s">
        <v>124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H12" sqref="H12"/>
    </sheetView>
  </sheetViews>
  <sheetFormatPr defaultRowHeight="17" x14ac:dyDescent="0.45"/>
  <cols>
    <col min="5" max="5" width="12.83203125" style="29" bestFit="1" customWidth="1"/>
    <col min="6" max="6" width="13.33203125" customWidth="1"/>
    <col min="7" max="7" width="18.58203125" customWidth="1"/>
    <col min="8" max="8" width="39.6640625" customWidth="1"/>
    <col min="10" max="10" width="13.33203125" customWidth="1"/>
    <col min="12" max="12" width="11.6640625" customWidth="1"/>
  </cols>
  <sheetData>
    <row r="1" spans="1:12" x14ac:dyDescent="0.45">
      <c r="A1" s="18"/>
      <c r="B1" s="19"/>
      <c r="C1" s="20" t="s">
        <v>19</v>
      </c>
      <c r="D1" s="21" t="s">
        <v>20</v>
      </c>
      <c r="E1" s="26" t="s">
        <v>21</v>
      </c>
      <c r="F1" s="22" t="s">
        <v>22</v>
      </c>
      <c r="J1" s="22" t="s">
        <v>22</v>
      </c>
      <c r="K1" s="20" t="s">
        <v>19</v>
      </c>
      <c r="L1" s="21" t="s">
        <v>20</v>
      </c>
    </row>
    <row r="2" spans="1:12" x14ac:dyDescent="0.45">
      <c r="A2" s="8" t="s">
        <v>23</v>
      </c>
      <c r="B2" s="16" t="s">
        <v>17</v>
      </c>
      <c r="C2" s="14">
        <v>37</v>
      </c>
      <c r="D2" s="9">
        <v>31</v>
      </c>
      <c r="E2" s="27">
        <v>40.036000000000001</v>
      </c>
      <c r="F2" s="12">
        <f t="shared" ref="F2:F21" si="0">C2+D2/60+E2/3600</f>
        <v>37.527787777777775</v>
      </c>
      <c r="G2" t="s">
        <v>27</v>
      </c>
      <c r="H2" s="8" t="s">
        <v>25</v>
      </c>
      <c r="I2" s="16" t="s">
        <v>17</v>
      </c>
      <c r="J2" s="24">
        <v>-40.855899999999998</v>
      </c>
      <c r="K2" s="3">
        <f>INT(J2)</f>
        <v>-41</v>
      </c>
      <c r="L2" s="3">
        <f>(J2-K2)*60</f>
        <v>8.6460000000001003</v>
      </c>
    </row>
    <row r="3" spans="1:12" x14ac:dyDescent="0.45">
      <c r="A3" s="10"/>
      <c r="B3" s="17" t="s">
        <v>18</v>
      </c>
      <c r="C3" s="15">
        <v>127</v>
      </c>
      <c r="D3" s="11">
        <v>2</v>
      </c>
      <c r="E3" s="28">
        <v>29.79</v>
      </c>
      <c r="F3" s="13">
        <f t="shared" si="0"/>
        <v>127.04160833333333</v>
      </c>
      <c r="H3" s="10"/>
      <c r="I3" s="17" t="s">
        <v>18</v>
      </c>
      <c r="J3" s="25">
        <v>173.02500000000001</v>
      </c>
      <c r="K3" s="3">
        <f>INT(J3)</f>
        <v>173</v>
      </c>
      <c r="L3" s="3">
        <f>(J3-K3)*60</f>
        <v>1.5000000000003411</v>
      </c>
    </row>
    <row r="4" spans="1:12" x14ac:dyDescent="0.45">
      <c r="A4" s="8" t="s">
        <v>8</v>
      </c>
      <c r="B4" s="16" t="s">
        <v>17</v>
      </c>
      <c r="C4" s="14">
        <v>37</v>
      </c>
      <c r="D4" s="9">
        <v>30</v>
      </c>
      <c r="E4" s="27">
        <v>49.919998999999997</v>
      </c>
      <c r="F4" s="12">
        <f t="shared" si="0"/>
        <v>37.513866666388886</v>
      </c>
      <c r="G4" t="s">
        <v>28</v>
      </c>
    </row>
    <row r="5" spans="1:12" x14ac:dyDescent="0.45">
      <c r="A5" s="10"/>
      <c r="B5" s="17" t="s">
        <v>18</v>
      </c>
      <c r="C5" s="15">
        <v>127</v>
      </c>
      <c r="D5" s="11">
        <v>2</v>
      </c>
      <c r="E5" s="28">
        <v>7.4349999999999996</v>
      </c>
      <c r="F5" s="13">
        <f t="shared" si="0"/>
        <v>127.03539861111111</v>
      </c>
      <c r="J5" t="s">
        <v>26</v>
      </c>
    </row>
    <row r="6" spans="1:12" x14ac:dyDescent="0.45">
      <c r="A6" s="8" t="s">
        <v>9</v>
      </c>
      <c r="B6" s="16" t="s">
        <v>17</v>
      </c>
      <c r="C6" s="14">
        <v>37</v>
      </c>
      <c r="D6" s="9">
        <v>31</v>
      </c>
      <c r="E6" s="27">
        <v>31.483000000000001</v>
      </c>
      <c r="F6" s="12">
        <f t="shared" si="0"/>
        <v>37.525411944444443</v>
      </c>
      <c r="G6" t="s">
        <v>29</v>
      </c>
      <c r="J6" s="23"/>
    </row>
    <row r="7" spans="1:12" x14ac:dyDescent="0.45">
      <c r="A7" s="10"/>
      <c r="B7" s="17" t="s">
        <v>18</v>
      </c>
      <c r="C7" s="15">
        <v>127</v>
      </c>
      <c r="D7" s="11">
        <v>1</v>
      </c>
      <c r="E7" s="28">
        <v>42.750999999999998</v>
      </c>
      <c r="F7" s="13">
        <f t="shared" si="0"/>
        <v>127.02854194444444</v>
      </c>
    </row>
    <row r="8" spans="1:12" x14ac:dyDescent="0.45">
      <c r="A8" s="8" t="s">
        <v>10</v>
      </c>
      <c r="B8" s="16" t="s">
        <v>17</v>
      </c>
      <c r="C8" s="14">
        <v>37</v>
      </c>
      <c r="D8" s="9">
        <v>31</v>
      </c>
      <c r="E8" s="27">
        <v>6.835</v>
      </c>
      <c r="F8" s="12">
        <f t="shared" si="0"/>
        <v>37.518565277777775</v>
      </c>
      <c r="G8" t="s">
        <v>30</v>
      </c>
    </row>
    <row r="9" spans="1:12" x14ac:dyDescent="0.45">
      <c r="A9" s="10"/>
      <c r="B9" s="17" t="s">
        <v>18</v>
      </c>
      <c r="C9" s="15">
        <v>127</v>
      </c>
      <c r="D9" s="11">
        <v>2</v>
      </c>
      <c r="E9" s="28">
        <v>8.0009999999999994</v>
      </c>
      <c r="F9" s="13">
        <f t="shared" si="0"/>
        <v>127.03555583333333</v>
      </c>
    </row>
    <row r="10" spans="1:12" x14ac:dyDescent="0.45">
      <c r="A10" s="8" t="s">
        <v>11</v>
      </c>
      <c r="B10" s="16" t="s">
        <v>17</v>
      </c>
      <c r="C10" s="14">
        <v>36</v>
      </c>
      <c r="D10" s="9">
        <v>54</v>
      </c>
      <c r="E10" s="27">
        <v>26.553999999999998</v>
      </c>
      <c r="F10" s="12">
        <f t="shared" si="0"/>
        <v>36.907376111111112</v>
      </c>
      <c r="G10" t="s">
        <v>31</v>
      </c>
    </row>
    <row r="11" spans="1:12" x14ac:dyDescent="0.45">
      <c r="A11" s="10"/>
      <c r="B11" s="17" t="s">
        <v>18</v>
      </c>
      <c r="C11" s="15">
        <v>174</v>
      </c>
      <c r="D11" s="11">
        <v>54</v>
      </c>
      <c r="E11" s="28">
        <v>10.734</v>
      </c>
      <c r="F11" s="13">
        <f t="shared" si="0"/>
        <v>174.90298166666668</v>
      </c>
    </row>
    <row r="12" spans="1:12" x14ac:dyDescent="0.45">
      <c r="A12" s="8" t="s">
        <v>12</v>
      </c>
      <c r="B12" s="16" t="s">
        <v>17</v>
      </c>
      <c r="C12" s="14">
        <v>36</v>
      </c>
      <c r="D12" s="9">
        <v>52.685000000000002</v>
      </c>
      <c r="E12" s="27"/>
      <c r="F12" s="12">
        <f t="shared" si="0"/>
        <v>36.878083333333336</v>
      </c>
      <c r="G12" t="s">
        <v>32</v>
      </c>
    </row>
    <row r="13" spans="1:12" x14ac:dyDescent="0.45">
      <c r="A13" s="10"/>
      <c r="B13" s="17" t="s">
        <v>18</v>
      </c>
      <c r="C13" s="15">
        <v>174</v>
      </c>
      <c r="D13" s="11">
        <v>45.870199999999997</v>
      </c>
      <c r="E13" s="28"/>
      <c r="F13" s="13">
        <f t="shared" si="0"/>
        <v>174.76450333333332</v>
      </c>
    </row>
    <row r="14" spans="1:12" x14ac:dyDescent="0.45">
      <c r="A14" s="8" t="s">
        <v>13</v>
      </c>
      <c r="B14" s="16" t="s">
        <v>17</v>
      </c>
      <c r="C14" s="14">
        <v>36</v>
      </c>
      <c r="D14" s="9">
        <v>53.991799999999998</v>
      </c>
      <c r="E14" s="27"/>
      <c r="F14" s="12">
        <f t="shared" si="0"/>
        <v>36.899863333333336</v>
      </c>
      <c r="G14" t="s">
        <v>33</v>
      </c>
    </row>
    <row r="15" spans="1:12" x14ac:dyDescent="0.45">
      <c r="A15" s="10"/>
      <c r="B15" s="17" t="s">
        <v>18</v>
      </c>
      <c r="C15" s="15">
        <v>174</v>
      </c>
      <c r="D15" s="11">
        <v>46.993699999999997</v>
      </c>
      <c r="E15" s="28"/>
      <c r="F15" s="13">
        <f t="shared" si="0"/>
        <v>174.78322833333334</v>
      </c>
    </row>
    <row r="16" spans="1:12" x14ac:dyDescent="0.45">
      <c r="A16" s="8" t="s">
        <v>14</v>
      </c>
      <c r="B16" s="16" t="s">
        <v>17</v>
      </c>
      <c r="C16" s="14">
        <v>36</v>
      </c>
      <c r="D16" s="9">
        <v>54.233499999999999</v>
      </c>
      <c r="E16" s="27">
        <v>0</v>
      </c>
      <c r="F16" s="12">
        <f t="shared" si="0"/>
        <v>36.903891666666667</v>
      </c>
      <c r="G16" t="s">
        <v>34</v>
      </c>
    </row>
    <row r="17" spans="1:8" x14ac:dyDescent="0.45">
      <c r="A17" s="10"/>
      <c r="B17" s="17" t="s">
        <v>18</v>
      </c>
      <c r="C17" s="15">
        <v>175</v>
      </c>
      <c r="D17" s="11">
        <v>4.1173000000000002</v>
      </c>
      <c r="E17" s="28">
        <v>0</v>
      </c>
      <c r="F17" s="13">
        <f t="shared" si="0"/>
        <v>175.06862166666667</v>
      </c>
      <c r="G17" t="s">
        <v>35</v>
      </c>
    </row>
    <row r="18" spans="1:8" x14ac:dyDescent="0.45">
      <c r="A18" s="8" t="s">
        <v>24</v>
      </c>
      <c r="B18" s="16" t="s">
        <v>17</v>
      </c>
      <c r="C18" s="14">
        <v>36</v>
      </c>
      <c r="D18" s="9">
        <v>50.901899999999998</v>
      </c>
      <c r="E18" s="27">
        <v>0</v>
      </c>
      <c r="F18" s="12">
        <f t="shared" si="0"/>
        <v>36.848365000000001</v>
      </c>
      <c r="G18" t="s">
        <v>43</v>
      </c>
    </row>
    <row r="19" spans="1:8" x14ac:dyDescent="0.45">
      <c r="A19" s="10"/>
      <c r="B19" s="17" t="s">
        <v>18</v>
      </c>
      <c r="C19" s="15">
        <v>174</v>
      </c>
      <c r="D19" s="11">
        <v>50.392699999999998</v>
      </c>
      <c r="E19" s="28">
        <v>0</v>
      </c>
      <c r="F19" s="13">
        <f t="shared" si="0"/>
        <v>174.83987833333333</v>
      </c>
    </row>
    <row r="20" spans="1:8" x14ac:dyDescent="0.45">
      <c r="A20" s="8" t="s">
        <v>36</v>
      </c>
      <c r="B20" s="16" t="s">
        <v>17</v>
      </c>
      <c r="C20" s="14">
        <v>37</v>
      </c>
      <c r="D20" s="9">
        <v>33.68</v>
      </c>
      <c r="E20" s="27">
        <v>0</v>
      </c>
      <c r="F20" s="12">
        <f t="shared" si="0"/>
        <v>37.56133333333333</v>
      </c>
      <c r="G20" t="s">
        <v>44</v>
      </c>
      <c r="H20" s="23" t="s">
        <v>45</v>
      </c>
    </row>
    <row r="21" spans="1:8" x14ac:dyDescent="0.45">
      <c r="A21" s="10"/>
      <c r="B21" s="17" t="s">
        <v>18</v>
      </c>
      <c r="C21" s="15">
        <v>175</v>
      </c>
      <c r="D21" s="11">
        <v>9.5214999999999996</v>
      </c>
      <c r="E21" s="28">
        <v>0</v>
      </c>
      <c r="F21" s="13">
        <f t="shared" si="0"/>
        <v>175.15869166666667</v>
      </c>
    </row>
    <row r="22" spans="1:8" x14ac:dyDescent="0.45">
      <c r="A22" s="8" t="s">
        <v>37</v>
      </c>
      <c r="B22" s="16" t="s">
        <v>17</v>
      </c>
      <c r="C22" s="14">
        <v>37</v>
      </c>
      <c r="D22" s="9">
        <v>48.388300000000001</v>
      </c>
      <c r="E22" s="27">
        <v>0</v>
      </c>
      <c r="F22" s="12">
        <f t="shared" ref="F22:F33" si="1">C22+D22/60+E22/3600</f>
        <v>37.806471666666667</v>
      </c>
      <c r="G22" t="s">
        <v>46</v>
      </c>
    </row>
    <row r="23" spans="1:8" x14ac:dyDescent="0.45">
      <c r="A23" s="10"/>
      <c r="B23" s="17" t="s">
        <v>18</v>
      </c>
      <c r="C23" s="15">
        <v>175</v>
      </c>
      <c r="D23" s="11">
        <v>18.2347</v>
      </c>
      <c r="E23" s="28">
        <v>0</v>
      </c>
      <c r="F23" s="13">
        <f t="shared" si="1"/>
        <v>175.30391166666666</v>
      </c>
    </row>
    <row r="24" spans="1:8" x14ac:dyDescent="0.45">
      <c r="A24" s="8" t="s">
        <v>38</v>
      </c>
      <c r="B24" s="16" t="s">
        <v>17</v>
      </c>
      <c r="C24" s="14">
        <v>36</v>
      </c>
      <c r="D24" s="9">
        <v>25</v>
      </c>
      <c r="E24" s="27">
        <v>32.334000000000003</v>
      </c>
      <c r="F24" s="12">
        <f t="shared" si="1"/>
        <v>36.425648333333328</v>
      </c>
      <c r="G24" t="s">
        <v>53</v>
      </c>
    </row>
    <row r="25" spans="1:8" x14ac:dyDescent="0.45">
      <c r="A25" s="10"/>
      <c r="B25" s="17" t="s">
        <v>18</v>
      </c>
      <c r="C25" s="15">
        <v>174</v>
      </c>
      <c r="D25" s="11">
        <v>26</v>
      </c>
      <c r="E25" s="28">
        <v>49.576000000000001</v>
      </c>
      <c r="F25" s="13">
        <f t="shared" si="1"/>
        <v>174.44710444444445</v>
      </c>
    </row>
    <row r="26" spans="1:8" x14ac:dyDescent="0.45">
      <c r="A26" s="8" t="s">
        <v>39</v>
      </c>
      <c r="B26" s="16" t="s">
        <v>17</v>
      </c>
      <c r="C26" s="14">
        <v>36</v>
      </c>
      <c r="D26" s="9">
        <v>21</v>
      </c>
      <c r="E26" s="27">
        <v>5.992</v>
      </c>
      <c r="F26" s="12">
        <f t="shared" si="1"/>
        <v>36.351664444444445</v>
      </c>
      <c r="G26" t="s">
        <v>52</v>
      </c>
    </row>
    <row r="27" spans="1:8" x14ac:dyDescent="0.45">
      <c r="A27" s="10"/>
      <c r="B27" s="17" t="s">
        <v>18</v>
      </c>
      <c r="C27" s="15">
        <v>174</v>
      </c>
      <c r="D27" s="11">
        <v>28</v>
      </c>
      <c r="E27" s="28">
        <v>17.530999999999999</v>
      </c>
      <c r="F27" s="13">
        <f t="shared" si="1"/>
        <v>174.47153638888889</v>
      </c>
    </row>
    <row r="28" spans="1:8" x14ac:dyDescent="0.45">
      <c r="A28" s="8" t="s">
        <v>40</v>
      </c>
      <c r="B28" s="16" t="s">
        <v>17</v>
      </c>
      <c r="C28" s="14">
        <v>36</v>
      </c>
      <c r="D28" s="9">
        <v>32</v>
      </c>
      <c r="E28" s="27">
        <v>43.216000000000001</v>
      </c>
      <c r="F28" s="12">
        <f t="shared" si="1"/>
        <v>36.545337777777775</v>
      </c>
      <c r="G28" t="s">
        <v>54</v>
      </c>
    </row>
    <row r="29" spans="1:8" x14ac:dyDescent="0.45">
      <c r="A29" s="10"/>
      <c r="B29" s="17" t="s">
        <v>18</v>
      </c>
      <c r="C29" s="15">
        <v>174</v>
      </c>
      <c r="D29" s="11">
        <v>42</v>
      </c>
      <c r="E29" s="28">
        <v>31.643000000000001</v>
      </c>
      <c r="F29" s="13">
        <f t="shared" si="1"/>
        <v>174.70878972222221</v>
      </c>
    </row>
    <row r="30" spans="1:8" x14ac:dyDescent="0.45">
      <c r="A30" s="8" t="s">
        <v>41</v>
      </c>
      <c r="B30" s="16" t="s">
        <v>17</v>
      </c>
      <c r="C30" s="14">
        <v>37</v>
      </c>
      <c r="D30" s="9">
        <v>0</v>
      </c>
      <c r="E30" s="27">
        <v>40.808999999999997</v>
      </c>
      <c r="F30" s="12">
        <f t="shared" si="1"/>
        <v>37.011335833333334</v>
      </c>
      <c r="G30" t="s">
        <v>55</v>
      </c>
    </row>
    <row r="31" spans="1:8" x14ac:dyDescent="0.45">
      <c r="A31" s="10"/>
      <c r="B31" s="17" t="s">
        <v>18</v>
      </c>
      <c r="C31" s="15">
        <v>174</v>
      </c>
      <c r="D31" s="11">
        <v>54</v>
      </c>
      <c r="E31" s="28">
        <v>23.145</v>
      </c>
      <c r="F31" s="13">
        <f t="shared" si="1"/>
        <v>174.90642916666667</v>
      </c>
      <c r="G31" t="s">
        <v>56</v>
      </c>
    </row>
    <row r="32" spans="1:8" x14ac:dyDescent="0.45">
      <c r="A32" s="8" t="s">
        <v>42</v>
      </c>
      <c r="B32" s="16" t="s">
        <v>17</v>
      </c>
      <c r="C32" s="14">
        <v>33</v>
      </c>
      <c r="D32" s="9">
        <v>52</v>
      </c>
      <c r="E32" s="27">
        <v>16.677</v>
      </c>
      <c r="F32" s="12">
        <f t="shared" si="1"/>
        <v>33.871299166666667</v>
      </c>
      <c r="G32" t="s">
        <v>57</v>
      </c>
    </row>
    <row r="33" spans="1:7" x14ac:dyDescent="0.45">
      <c r="A33" s="10"/>
      <c r="B33" s="17" t="s">
        <v>18</v>
      </c>
      <c r="C33" s="15">
        <v>151</v>
      </c>
      <c r="D33" s="11">
        <v>11</v>
      </c>
      <c r="E33" s="28">
        <v>58.206000000000003</v>
      </c>
      <c r="F33" s="13">
        <f t="shared" si="1"/>
        <v>151.19950166666666</v>
      </c>
    </row>
    <row r="34" spans="1:7" x14ac:dyDescent="0.45">
      <c r="A34" s="8" t="s">
        <v>47</v>
      </c>
      <c r="B34" s="16" t="s">
        <v>17</v>
      </c>
      <c r="C34" s="14">
        <v>33</v>
      </c>
      <c r="D34" s="9">
        <v>52</v>
      </c>
      <c r="E34" s="27">
        <v>19.844000000000001</v>
      </c>
      <c r="F34" s="12">
        <f t="shared" ref="F34:F43" si="2">C34+D34/60+E34/3600</f>
        <v>33.87217888888889</v>
      </c>
      <c r="G34" t="s">
        <v>59</v>
      </c>
    </row>
    <row r="35" spans="1:7" x14ac:dyDescent="0.45">
      <c r="A35" s="10"/>
      <c r="B35" s="17" t="s">
        <v>18</v>
      </c>
      <c r="C35" s="15">
        <v>151</v>
      </c>
      <c r="D35" s="11">
        <v>12</v>
      </c>
      <c r="E35" s="28">
        <v>47.575000000000003</v>
      </c>
      <c r="F35" s="13">
        <f t="shared" si="2"/>
        <v>151.21321527777778</v>
      </c>
    </row>
    <row r="36" spans="1:7" x14ac:dyDescent="0.45">
      <c r="A36" s="8" t="s">
        <v>48</v>
      </c>
      <c r="B36" s="16" t="s">
        <v>17</v>
      </c>
      <c r="C36" s="14">
        <v>33</v>
      </c>
      <c r="D36" s="9">
        <v>52</v>
      </c>
      <c r="E36" s="27">
        <v>35.524000000000001</v>
      </c>
      <c r="F36" s="12">
        <f t="shared" si="2"/>
        <v>33.876534444444445</v>
      </c>
      <c r="G36" t="s">
        <v>58</v>
      </c>
    </row>
    <row r="37" spans="1:7" x14ac:dyDescent="0.45">
      <c r="A37" s="10"/>
      <c r="B37" s="17" t="s">
        <v>18</v>
      </c>
      <c r="C37" s="15">
        <v>151</v>
      </c>
      <c r="D37" s="11">
        <v>12</v>
      </c>
      <c r="E37" s="28">
        <v>10.612</v>
      </c>
      <c r="F37" s="13">
        <f t="shared" si="2"/>
        <v>151.20294777777778</v>
      </c>
    </row>
    <row r="38" spans="1:7" x14ac:dyDescent="0.45">
      <c r="A38" s="8" t="s">
        <v>49</v>
      </c>
      <c r="B38" s="16" t="s">
        <v>17</v>
      </c>
      <c r="C38" s="14">
        <v>0</v>
      </c>
      <c r="D38" s="9">
        <v>0</v>
      </c>
      <c r="E38" s="27">
        <v>0</v>
      </c>
      <c r="F38" s="23"/>
      <c r="G38" t="s">
        <v>60</v>
      </c>
    </row>
    <row r="39" spans="1:7" x14ac:dyDescent="0.45">
      <c r="A39" s="10"/>
      <c r="B39" s="17" t="s">
        <v>18</v>
      </c>
      <c r="C39" s="15">
        <v>0</v>
      </c>
      <c r="D39" s="11">
        <v>0</v>
      </c>
      <c r="E39" s="28">
        <v>0</v>
      </c>
      <c r="F39" s="23"/>
      <c r="G39" s="23" t="s">
        <v>61</v>
      </c>
    </row>
    <row r="40" spans="1:7" x14ac:dyDescent="0.45">
      <c r="A40" s="8" t="s">
        <v>50</v>
      </c>
      <c r="B40" s="16" t="s">
        <v>17</v>
      </c>
      <c r="C40" s="14">
        <v>0</v>
      </c>
      <c r="D40" s="9">
        <v>0</v>
      </c>
      <c r="E40" s="27">
        <v>0</v>
      </c>
      <c r="F40" s="12">
        <f t="shared" si="2"/>
        <v>0</v>
      </c>
      <c r="G40" t="s">
        <v>63</v>
      </c>
    </row>
    <row r="41" spans="1:7" x14ac:dyDescent="0.45">
      <c r="A41" s="10"/>
      <c r="B41" s="17" t="s">
        <v>18</v>
      </c>
      <c r="C41" s="15">
        <v>0</v>
      </c>
      <c r="D41" s="11">
        <v>0</v>
      </c>
      <c r="E41" s="28">
        <v>0</v>
      </c>
      <c r="F41" s="13">
        <f t="shared" si="2"/>
        <v>0</v>
      </c>
      <c r="G41" s="23" t="s">
        <v>62</v>
      </c>
    </row>
    <row r="42" spans="1:7" x14ac:dyDescent="0.45">
      <c r="A42" s="8" t="s">
        <v>51</v>
      </c>
      <c r="B42" s="16" t="s">
        <v>17</v>
      </c>
      <c r="C42" s="14">
        <v>33</v>
      </c>
      <c r="D42" s="9">
        <v>51</v>
      </c>
      <c r="E42" s="27">
        <v>35.75</v>
      </c>
      <c r="F42" s="12">
        <f t="shared" si="2"/>
        <v>33.859930555555557</v>
      </c>
      <c r="G42" t="s">
        <v>64</v>
      </c>
    </row>
    <row r="43" spans="1:7" x14ac:dyDescent="0.45">
      <c r="A43" s="10"/>
      <c r="B43" s="17" t="s">
        <v>18</v>
      </c>
      <c r="C43" s="15">
        <v>151</v>
      </c>
      <c r="D43" s="11">
        <v>12</v>
      </c>
      <c r="E43" s="28">
        <v>56.04</v>
      </c>
      <c r="F43" s="13">
        <f t="shared" si="2"/>
        <v>151.21556666666666</v>
      </c>
    </row>
    <row r="44" spans="1:7" x14ac:dyDescent="0.45">
      <c r="A44" s="8" t="s">
        <v>65</v>
      </c>
      <c r="B44" s="16" t="s">
        <v>17</v>
      </c>
      <c r="C44" s="14">
        <v>36</v>
      </c>
      <c r="D44" s="9">
        <v>35.260100000000001</v>
      </c>
      <c r="E44" s="27"/>
      <c r="F44" s="12">
        <f t="shared" ref="F44:F45" si="3">C44+D44/60+E44/3600</f>
        <v>36.587668333333333</v>
      </c>
      <c r="G44" t="s">
        <v>66</v>
      </c>
    </row>
    <row r="45" spans="1:7" x14ac:dyDescent="0.45">
      <c r="A45" s="10"/>
      <c r="B45" s="17" t="s">
        <v>18</v>
      </c>
      <c r="C45" s="15">
        <v>175</v>
      </c>
      <c r="D45" s="11">
        <v>25.1999</v>
      </c>
      <c r="E45" s="28"/>
      <c r="F45" s="13">
        <f t="shared" si="3"/>
        <v>175.41999833333333</v>
      </c>
    </row>
    <row r="47" spans="1:7" x14ac:dyDescent="0.45">
      <c r="A47" s="8" t="s">
        <v>67</v>
      </c>
      <c r="B47" s="16" t="s">
        <v>17</v>
      </c>
      <c r="C47" s="14">
        <v>36</v>
      </c>
      <c r="D47" s="9">
        <v>57</v>
      </c>
      <c r="E47" s="27">
        <v>44.386000000000003</v>
      </c>
      <c r="F47" s="12">
        <f t="shared" ref="F47:F50" si="4">C47+D47/60+E47/3600</f>
        <v>36.96232944444445</v>
      </c>
      <c r="G47" t="s">
        <v>69</v>
      </c>
    </row>
    <row r="48" spans="1:7" x14ac:dyDescent="0.45">
      <c r="A48" s="10"/>
      <c r="B48" s="17" t="s">
        <v>18</v>
      </c>
      <c r="C48" s="15">
        <v>174</v>
      </c>
      <c r="D48" s="11">
        <v>28</v>
      </c>
      <c r="E48" s="28">
        <v>25.420999999999999</v>
      </c>
      <c r="F48" s="13">
        <f t="shared" si="4"/>
        <v>174.47372805555557</v>
      </c>
    </row>
    <row r="49" spans="1:8" x14ac:dyDescent="0.45">
      <c r="A49" s="8" t="s">
        <v>68</v>
      </c>
      <c r="B49" s="16" t="s">
        <v>17</v>
      </c>
      <c r="C49" s="14">
        <v>43</v>
      </c>
      <c r="D49" s="9">
        <v>42</v>
      </c>
      <c r="E49" s="27">
        <v>39.11</v>
      </c>
      <c r="F49" s="12">
        <f t="shared" si="4"/>
        <v>43.710863888888895</v>
      </c>
      <c r="G49" t="s">
        <v>70</v>
      </c>
    </row>
    <row r="50" spans="1:8" x14ac:dyDescent="0.45">
      <c r="A50" s="10"/>
      <c r="B50" s="17" t="s">
        <v>18</v>
      </c>
      <c r="C50" s="15">
        <v>170</v>
      </c>
      <c r="D50" s="11">
        <v>5</v>
      </c>
      <c r="E50" s="28">
        <v>5.9080000000000004</v>
      </c>
      <c r="F50" s="13">
        <f t="shared" si="4"/>
        <v>170.08497444444444</v>
      </c>
    </row>
    <row r="52" spans="1:8" x14ac:dyDescent="0.45">
      <c r="A52" s="8" t="s">
        <v>71</v>
      </c>
      <c r="B52" s="16" t="s">
        <v>17</v>
      </c>
      <c r="C52" s="14">
        <v>36</v>
      </c>
      <c r="D52" s="9">
        <v>52</v>
      </c>
      <c r="E52" s="27">
        <v>13.457000000000001</v>
      </c>
      <c r="F52" s="12">
        <f t="shared" ref="F52:F53" si="5">C52+D52/60+E52/3600</f>
        <v>36.870404722222226</v>
      </c>
      <c r="G52" t="s">
        <v>74</v>
      </c>
    </row>
    <row r="53" spans="1:8" x14ac:dyDescent="0.45">
      <c r="A53" s="10"/>
      <c r="B53" s="17" t="s">
        <v>18</v>
      </c>
      <c r="C53" s="15">
        <v>10</v>
      </c>
      <c r="D53" s="11">
        <v>21</v>
      </c>
      <c r="E53" s="28">
        <v>3.4309989999999999</v>
      </c>
      <c r="F53" s="13">
        <f t="shared" si="5"/>
        <v>10.350953055277778</v>
      </c>
    </row>
    <row r="54" spans="1:8" x14ac:dyDescent="0.45">
      <c r="A54" s="30"/>
      <c r="B54" s="31"/>
      <c r="C54" s="32"/>
      <c r="D54" s="32"/>
      <c r="E54" s="33"/>
      <c r="F54" s="34"/>
    </row>
    <row r="55" spans="1:8" x14ac:dyDescent="0.45">
      <c r="A55" s="8" t="s">
        <v>76</v>
      </c>
      <c r="B55" s="16" t="s">
        <v>17</v>
      </c>
      <c r="C55" s="14">
        <v>36</v>
      </c>
      <c r="D55" s="9">
        <v>51</v>
      </c>
      <c r="E55" s="27">
        <v>9.1669</v>
      </c>
      <c r="F55" s="12">
        <f t="shared" ref="F55:F56" si="6">C55+D55/60+E55/3600</f>
        <v>36.852546361111109</v>
      </c>
      <c r="G55" t="s">
        <v>75</v>
      </c>
    </row>
    <row r="56" spans="1:8" x14ac:dyDescent="0.45">
      <c r="A56" s="10"/>
      <c r="B56" s="17" t="s">
        <v>18</v>
      </c>
      <c r="C56" s="15">
        <v>10</v>
      </c>
      <c r="D56" s="11">
        <v>19</v>
      </c>
      <c r="E56" s="28">
        <v>26.382000000000001</v>
      </c>
      <c r="F56" s="13">
        <f t="shared" si="6"/>
        <v>10.323995</v>
      </c>
    </row>
    <row r="58" spans="1:8" x14ac:dyDescent="0.45">
      <c r="A58" s="8" t="s">
        <v>77</v>
      </c>
      <c r="B58" s="16" t="s">
        <v>17</v>
      </c>
      <c r="C58" s="14">
        <v>24</v>
      </c>
      <c r="D58" s="9">
        <v>28</v>
      </c>
      <c r="E58" s="27">
        <v>41.601000132461003</v>
      </c>
      <c r="F58" s="12">
        <f t="shared" ref="F58:F59" si="7">C58+D58/60+E58/3600</f>
        <v>24.478222500036793</v>
      </c>
      <c r="G58" t="s">
        <v>73</v>
      </c>
      <c r="H58" t="s">
        <v>78</v>
      </c>
    </row>
    <row r="59" spans="1:8" x14ac:dyDescent="0.45">
      <c r="A59" s="10"/>
      <c r="B59" s="17" t="s">
        <v>18</v>
      </c>
      <c r="C59" s="15">
        <v>54</v>
      </c>
      <c r="D59" s="11">
        <v>20</v>
      </c>
      <c r="E59" s="28">
        <v>1.65899</v>
      </c>
      <c r="F59" s="13">
        <f t="shared" si="7"/>
        <v>54.333794163888889</v>
      </c>
      <c r="G59" t="s">
        <v>79</v>
      </c>
    </row>
    <row r="61" spans="1:8" x14ac:dyDescent="0.45">
      <c r="A61" s="8" t="s">
        <v>72</v>
      </c>
      <c r="B61" s="16" t="s">
        <v>17</v>
      </c>
      <c r="C61" s="14">
        <v>29</v>
      </c>
      <c r="D61" s="9">
        <v>39</v>
      </c>
      <c r="E61" s="27">
        <v>28.512</v>
      </c>
      <c r="F61" s="12">
        <f t="shared" ref="F61:F62" si="8">C61+D61/60+E61/3600</f>
        <v>29.657919999999997</v>
      </c>
      <c r="G61" t="s">
        <v>80</v>
      </c>
      <c r="H61" t="s">
        <v>81</v>
      </c>
    </row>
    <row r="62" spans="1:8" x14ac:dyDescent="0.45">
      <c r="A62" s="10"/>
      <c r="B62" s="17" t="s">
        <v>18</v>
      </c>
      <c r="C62" s="15">
        <v>91</v>
      </c>
      <c r="D62" s="11">
        <v>7</v>
      </c>
      <c r="E62" s="28">
        <v>1.8912</v>
      </c>
      <c r="F62" s="13">
        <f t="shared" si="8"/>
        <v>91.117191999999989</v>
      </c>
    </row>
  </sheetData>
  <phoneticPr fontId="1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J11" sqref="J11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3600</v>
      </c>
      <c r="G2" s="1">
        <v>5050</v>
      </c>
      <c r="H2" s="1">
        <v>4400</v>
      </c>
      <c r="I2" s="1">
        <v>5300</v>
      </c>
      <c r="J2" s="1"/>
      <c r="K2" s="1">
        <v>5800</v>
      </c>
      <c r="L2" s="1">
        <v>6200</v>
      </c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2900</v>
      </c>
      <c r="H3" s="1">
        <v>2400</v>
      </c>
      <c r="I3" s="1">
        <v>1600</v>
      </c>
      <c r="J3" s="1"/>
      <c r="K3" s="1">
        <v>3400</v>
      </c>
      <c r="L3" s="1">
        <v>3400</v>
      </c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-72.000000000000014</v>
      </c>
      <c r="G5" s="35">
        <f>G2/(B2/B5)-B5/2</f>
        <v>-28.5</v>
      </c>
      <c r="H5" s="35">
        <f>H2/(B2/B5)-B5/2</f>
        <v>-48</v>
      </c>
      <c r="I5" s="35">
        <f>I2/(B2/B5)-B5/2</f>
        <v>-21</v>
      </c>
      <c r="J5" s="35">
        <f>J2/(B2/B5)-B5/2</f>
        <v>-180</v>
      </c>
      <c r="K5" s="35">
        <f>K2/(B2/B5)-B5/2</f>
        <v>-6</v>
      </c>
      <c r="L5" s="35">
        <f>L2/(B2/B5)-B5/2</f>
        <v>6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-3</v>
      </c>
      <c r="H6" s="35">
        <f>H3/(B3/B6)-B6/2</f>
        <v>-18</v>
      </c>
      <c r="I6" s="35">
        <f>I3/(B3/B6)-B6/2</f>
        <v>-42</v>
      </c>
      <c r="J6" s="35">
        <f>J3/(B3/B6)-B6/2</f>
        <v>-90</v>
      </c>
      <c r="K6" s="35">
        <f>K3/(B3/B6)-B6/2</f>
        <v>11.999999999999986</v>
      </c>
      <c r="L6" s="35">
        <f>L3/(B3/B6)-B6/2</f>
        <v>11.999999999999986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88</v>
      </c>
      <c r="G7" t="s">
        <v>89</v>
      </c>
      <c r="H7" t="s">
        <v>91</v>
      </c>
      <c r="I7" t="s">
        <v>90</v>
      </c>
      <c r="K7" t="s">
        <v>102</v>
      </c>
      <c r="L7" t="s">
        <v>92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J12" sqref="J12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0</v>
      </c>
      <c r="G2" s="1">
        <v>10600</v>
      </c>
      <c r="H2" s="1">
        <v>1200</v>
      </c>
      <c r="I2" s="1">
        <v>6000</v>
      </c>
      <c r="J2" s="1">
        <v>4800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3200</v>
      </c>
      <c r="I3" s="1">
        <v>1800</v>
      </c>
      <c r="J3" s="1">
        <v>2600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-180</v>
      </c>
      <c r="G5" s="35">
        <f>G2/(B2/B5)-B5/2</f>
        <v>138</v>
      </c>
      <c r="H5" s="35">
        <f>H2/(B2/B5)-B5/2</f>
        <v>-144</v>
      </c>
      <c r="I5" s="35">
        <f>I2/(B2/B5)-B5/2</f>
        <v>0</v>
      </c>
      <c r="J5" s="35">
        <f>J2/(B2/B5)-B5/2</f>
        <v>-36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6</v>
      </c>
      <c r="I6" s="35">
        <f>I3/(B3/B6)-B6/2</f>
        <v>-36.000000000000007</v>
      </c>
      <c r="J6" s="35">
        <f>J3/(B3/B6)-B6/2</f>
        <v>-12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93</v>
      </c>
      <c r="G7" t="s">
        <v>94</v>
      </c>
      <c r="H7" t="s">
        <v>95</v>
      </c>
      <c r="I7" t="s">
        <v>96</v>
      </c>
      <c r="J7" t="s">
        <v>127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E11" sqref="E11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11000</v>
      </c>
      <c r="G2" s="1">
        <v>11400</v>
      </c>
      <c r="H2" s="1">
        <v>11600</v>
      </c>
      <c r="I2" s="1">
        <v>6000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3400</v>
      </c>
      <c r="G3" s="1">
        <v>3500</v>
      </c>
      <c r="H3" s="1">
        <v>3350</v>
      </c>
      <c r="I3" s="1">
        <v>1600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150</v>
      </c>
      <c r="G5" s="35">
        <f>G2/(B2/B5)-B5/2</f>
        <v>162</v>
      </c>
      <c r="H5" s="35">
        <f>H2/(B2/B5)-B5/2</f>
        <v>168</v>
      </c>
      <c r="I5" s="35">
        <f>I2/(B2/B5)-B5/2</f>
        <v>0</v>
      </c>
      <c r="J5" s="35">
        <f>J2/(B2/B5)-B5/2</f>
        <v>-180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11.999999999999986</v>
      </c>
      <c r="G6" s="35">
        <f>G3/(B3/B6)-B6/2</f>
        <v>14.999999999999986</v>
      </c>
      <c r="H6" s="35">
        <f>H3/(B3/B6)-B6/2</f>
        <v>10.499999999999986</v>
      </c>
      <c r="I6" s="35">
        <f>I3/(B3/B6)-B6/2</f>
        <v>-42</v>
      </c>
      <c r="J6" s="35">
        <f>J3/(B3/B6)-B6/2</f>
        <v>-90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93</v>
      </c>
      <c r="G7" t="s">
        <v>97</v>
      </c>
      <c r="H7" t="s">
        <v>94</v>
      </c>
      <c r="I7" t="s">
        <v>98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I13" sqref="I13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11800</v>
      </c>
      <c r="G2" s="1">
        <v>300</v>
      </c>
      <c r="H2" s="1">
        <v>9800</v>
      </c>
      <c r="I2" s="1">
        <v>6000</v>
      </c>
      <c r="J2" s="1"/>
      <c r="K2" s="1">
        <v>8300</v>
      </c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2500</v>
      </c>
      <c r="I3" s="1">
        <v>2000</v>
      </c>
      <c r="J3" s="1"/>
      <c r="K3" s="1">
        <v>3100</v>
      </c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174</v>
      </c>
      <c r="G5" s="35">
        <f>G2/(B2/B5)-B5/2</f>
        <v>-171</v>
      </c>
      <c r="H5" s="35">
        <f>H2/(B2/B5)-B5/2</f>
        <v>114</v>
      </c>
      <c r="I5" s="35">
        <f>I2/(B2/B5)-B5/2</f>
        <v>0</v>
      </c>
      <c r="J5" s="35">
        <f>J2/(B2/B5)-B5/2</f>
        <v>-180</v>
      </c>
      <c r="K5" s="35">
        <f>K2/(B2/B5)-B5/2</f>
        <v>68.999999999999972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-15</v>
      </c>
      <c r="I6" s="35">
        <f>I3/(B3/B6)-B6/2</f>
        <v>-30.000000000000007</v>
      </c>
      <c r="J6" s="35">
        <f>J3/(B3/B6)-B6/2</f>
        <v>-90</v>
      </c>
      <c r="K6" s="35">
        <f>K3/(B3/B6)-B6/2</f>
        <v>3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93</v>
      </c>
      <c r="G7" t="s">
        <v>99</v>
      </c>
      <c r="H7" t="s">
        <v>100</v>
      </c>
      <c r="I7" t="s">
        <v>101</v>
      </c>
      <c r="K7" t="s">
        <v>104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L13" sqref="L13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9500</v>
      </c>
      <c r="G2" s="1">
        <v>4400</v>
      </c>
      <c r="H2" s="1">
        <v>6000</v>
      </c>
      <c r="I2" s="1"/>
      <c r="J2" s="1">
        <v>6000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2000</v>
      </c>
      <c r="I3" s="1"/>
      <c r="J3" s="1">
        <v>2400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105</v>
      </c>
      <c r="G5" s="35">
        <f>G2/(B2/B5)-B5/2</f>
        <v>-48</v>
      </c>
      <c r="H5" s="35">
        <f>H2/(B2/B5)-B5/2</f>
        <v>0</v>
      </c>
      <c r="I5" s="35">
        <f>I2/(B2/B5)-B5/2</f>
        <v>-180</v>
      </c>
      <c r="J5" s="35">
        <f>J2/(B2/B5)-B5/2</f>
        <v>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-30.000000000000007</v>
      </c>
      <c r="I6" s="35">
        <f>I3/(B3/B6)-B6/2</f>
        <v>-90</v>
      </c>
      <c r="J6" s="35">
        <f>J3/(B3/B6)-B6/2</f>
        <v>-18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103</v>
      </c>
      <c r="G7" t="s">
        <v>105</v>
      </c>
      <c r="H7" t="s">
        <v>107</v>
      </c>
      <c r="J7" t="s">
        <v>106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workbookViewId="0">
      <selection activeCell="I9" sqref="I9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1500</v>
      </c>
      <c r="G2" s="1">
        <v>2400</v>
      </c>
      <c r="H2" s="1">
        <v>2850</v>
      </c>
      <c r="I2" s="1">
        <v>6000</v>
      </c>
      <c r="J2" s="1"/>
      <c r="K2" s="1">
        <v>6800</v>
      </c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3000</v>
      </c>
      <c r="I3" s="1">
        <v>2000</v>
      </c>
      <c r="J3" s="1"/>
      <c r="K3" s="1">
        <v>2650</v>
      </c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-135</v>
      </c>
      <c r="G5" s="35">
        <f>G2/(B2/B5)-B5/2</f>
        <v>-108</v>
      </c>
      <c r="H5" s="35">
        <f>H2/(B2/B5)-B5/2</f>
        <v>-94.5</v>
      </c>
      <c r="I5" s="35">
        <f>I2/(B2/B5)-B5/2</f>
        <v>0</v>
      </c>
      <c r="J5" s="35">
        <f>J2/(B2/B5)-B5/2</f>
        <v>-180</v>
      </c>
      <c r="K5" s="35">
        <f>K2/(B2/B5)-B5/2</f>
        <v>23.999999999999972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0</v>
      </c>
      <c r="I6" s="35">
        <f>I3/(B3/B6)-B6/2</f>
        <v>-30.000000000000007</v>
      </c>
      <c r="J6" s="35">
        <f>J3/(B3/B6)-B6/2</f>
        <v>-90</v>
      </c>
      <c r="K6" s="35">
        <f>K3/(B3/B6)-B6/2</f>
        <v>-10.5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109</v>
      </c>
      <c r="G7" t="s">
        <v>110</v>
      </c>
      <c r="H7" t="s">
        <v>111</v>
      </c>
      <c r="I7" t="s">
        <v>112</v>
      </c>
      <c r="K7" t="s">
        <v>108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K11" sqref="K11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9200</v>
      </c>
      <c r="G2" s="1">
        <v>10800</v>
      </c>
      <c r="H2" s="1">
        <v>2300</v>
      </c>
      <c r="I2" s="1">
        <v>3050</v>
      </c>
      <c r="J2" s="1">
        <v>6000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3600</v>
      </c>
      <c r="G3" s="1">
        <v>3000</v>
      </c>
      <c r="H3" s="1">
        <v>3000</v>
      </c>
      <c r="I3" s="1">
        <v>3000</v>
      </c>
      <c r="J3" s="1">
        <v>2000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96</v>
      </c>
      <c r="G5" s="35">
        <f>G2/(B2/B5)-B5/2</f>
        <v>144</v>
      </c>
      <c r="H5" s="35">
        <f>H2/(B2/B5)-B5/2</f>
        <v>-111</v>
      </c>
      <c r="I5" s="35">
        <f>I2/(B2/B5)-B5/2</f>
        <v>-88.5</v>
      </c>
      <c r="J5" s="35">
        <f>J2/(B2/B5)-B5/2</f>
        <v>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17.999999999999986</v>
      </c>
      <c r="G6" s="35">
        <f>G3/(B3/B6)-B6/2</f>
        <v>0</v>
      </c>
      <c r="H6" s="35">
        <f>H3/(B3/B6)-B6/2</f>
        <v>0</v>
      </c>
      <c r="I6" s="35">
        <f>I3/(B3/B6)-B6/2</f>
        <v>0</v>
      </c>
      <c r="J6" s="35">
        <f>J3/(B3/B6)-B6/2</f>
        <v>-30.000000000000007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113</v>
      </c>
      <c r="G7" t="s">
        <v>114</v>
      </c>
      <c r="H7" t="s">
        <v>115</v>
      </c>
      <c r="I7" t="s">
        <v>116</v>
      </c>
      <c r="J7" t="s">
        <v>112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H10" sqref="H10"/>
    </sheetView>
  </sheetViews>
  <sheetFormatPr defaultRowHeight="17" x14ac:dyDescent="0.45"/>
  <cols>
    <col min="1" max="1" width="17.33203125" customWidth="1"/>
    <col min="2" max="2" width="12.08203125" customWidth="1"/>
    <col min="3" max="3" width="9.5" customWidth="1"/>
    <col min="4" max="4" width="3.83203125" customWidth="1"/>
    <col min="5" max="13" width="8.58203125" customWidth="1"/>
  </cols>
  <sheetData>
    <row r="1" spans="1:20" x14ac:dyDescent="0.45">
      <c r="A1" s="3"/>
      <c r="B1" s="3"/>
      <c r="D1" s="3"/>
      <c r="E1" s="4" t="s">
        <v>4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24</v>
      </c>
      <c r="O1" s="4" t="s">
        <v>82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</row>
    <row r="2" spans="1:20" x14ac:dyDescent="0.45">
      <c r="A2" s="3" t="s">
        <v>0</v>
      </c>
      <c r="B2" s="5">
        <v>12000</v>
      </c>
      <c r="D2" s="3" t="s">
        <v>5</v>
      </c>
      <c r="E2" s="1">
        <v>0</v>
      </c>
      <c r="F2" s="1">
        <v>10500</v>
      </c>
      <c r="G2" s="1">
        <v>8050</v>
      </c>
      <c r="H2" s="1">
        <v>6000</v>
      </c>
      <c r="I2" s="1"/>
      <c r="J2" s="1">
        <v>6000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45">
      <c r="A3" s="3" t="s">
        <v>1</v>
      </c>
      <c r="B3" s="5">
        <v>6000</v>
      </c>
      <c r="D3" s="3" t="s">
        <v>6</v>
      </c>
      <c r="E3" s="1">
        <v>0</v>
      </c>
      <c r="F3" s="1">
        <v>3000</v>
      </c>
      <c r="G3" s="1">
        <v>3000</v>
      </c>
      <c r="H3" s="1">
        <v>2000</v>
      </c>
      <c r="I3" s="1"/>
      <c r="J3" s="1">
        <v>4800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5">
      <c r="A4" s="3"/>
      <c r="B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5">
      <c r="A5" s="3" t="s">
        <v>2</v>
      </c>
      <c r="B5" s="7">
        <v>360</v>
      </c>
      <c r="D5" s="3" t="s">
        <v>15</v>
      </c>
      <c r="E5" s="35">
        <f>E2/(B2/B5)-B5/2</f>
        <v>-180</v>
      </c>
      <c r="F5" s="35">
        <f>F2/(B2/B5)-B5/2</f>
        <v>135</v>
      </c>
      <c r="G5" s="35">
        <f>G2/(B2/B5)-B5/2</f>
        <v>61.499999999999972</v>
      </c>
      <c r="H5" s="35">
        <f>H2/(B2/B5)-B5/2</f>
        <v>0</v>
      </c>
      <c r="I5" s="35">
        <f>I2/(B2/B5)-B5/2</f>
        <v>-180</v>
      </c>
      <c r="J5" s="35">
        <f>J2/(B2/B5)-B5/2</f>
        <v>0</v>
      </c>
      <c r="K5" s="35">
        <f>K2/(B2/B5)-B5/2</f>
        <v>-180</v>
      </c>
      <c r="L5" s="35">
        <f>L2/(B2/B5)-B5/2</f>
        <v>-180</v>
      </c>
      <c r="M5" s="35">
        <f>M2/(B2/B5)-B5/2</f>
        <v>-180</v>
      </c>
      <c r="N5" s="35">
        <f>N2/(B2/B5)-B5/2</f>
        <v>-180</v>
      </c>
      <c r="O5" s="35">
        <f>O2/(B2/B5)-B5/2</f>
        <v>-180</v>
      </c>
      <c r="P5" s="35">
        <f>P2/(B2/B5)-B5/2</f>
        <v>-180</v>
      </c>
      <c r="Q5" s="35">
        <f>Q2/(B2/B5)-B5/2</f>
        <v>-180</v>
      </c>
      <c r="R5" s="35">
        <f>R2/(B2/B5)-B5/2</f>
        <v>-180</v>
      </c>
      <c r="S5" s="35">
        <f>S2/(B2/B5)-B5/2</f>
        <v>-180</v>
      </c>
      <c r="T5" s="35">
        <f>T2/(B2/B5)-B5/2</f>
        <v>-180</v>
      </c>
    </row>
    <row r="6" spans="1:20" x14ac:dyDescent="0.45">
      <c r="A6" s="3" t="s">
        <v>3</v>
      </c>
      <c r="B6" s="6">
        <f>B5*B3/B2</f>
        <v>180</v>
      </c>
      <c r="D6" s="3" t="s">
        <v>16</v>
      </c>
      <c r="E6" s="35">
        <f>E3/(B3/B6)-B6/2</f>
        <v>-90</v>
      </c>
      <c r="F6" s="35">
        <f>F3/(B3/B6)-B6/2</f>
        <v>0</v>
      </c>
      <c r="G6" s="35">
        <f>G3/(B3/B6)-B6/2</f>
        <v>0</v>
      </c>
      <c r="H6" s="35">
        <f>H3/(B3/B6)-B6/2</f>
        <v>-30.000000000000007</v>
      </c>
      <c r="I6" s="35">
        <f>I3/(B3/B6)-B6/2</f>
        <v>-90</v>
      </c>
      <c r="J6" s="35">
        <f>J3/(B3/B6)-B6/2</f>
        <v>54</v>
      </c>
      <c r="K6" s="35">
        <f>K3/(B3/B6)-B6/2</f>
        <v>-90</v>
      </c>
      <c r="L6" s="35">
        <f>L3/(B3/B6)-B6/2</f>
        <v>-90</v>
      </c>
      <c r="M6" s="35">
        <f>M3/(B3/B6)-B6/2</f>
        <v>-90</v>
      </c>
      <c r="N6" s="35">
        <f>N3/(B3/B6)-B6/2</f>
        <v>-90</v>
      </c>
      <c r="O6" s="35">
        <f>O3/(B3/B6)-B6/2</f>
        <v>-90</v>
      </c>
      <c r="P6" s="35">
        <f>P3/(B3/B6)-B6/2</f>
        <v>-90</v>
      </c>
      <c r="Q6" s="35">
        <f>Q3/(B3/B6)-B6/2</f>
        <v>-90</v>
      </c>
      <c r="R6" s="35">
        <f>R3/(B3/B6)-B6/2</f>
        <v>-90</v>
      </c>
      <c r="S6" s="35">
        <f>S3/(B3/B6)-B6/2</f>
        <v>-90</v>
      </c>
      <c r="T6" s="35">
        <f>T3/(B3/B6)-B6/2</f>
        <v>-90</v>
      </c>
    </row>
    <row r="7" spans="1:20" x14ac:dyDescent="0.45">
      <c r="F7" t="s">
        <v>117</v>
      </c>
      <c r="G7" t="s">
        <v>118</v>
      </c>
      <c r="H7" t="s">
        <v>119</v>
      </c>
      <c r="J7" t="s">
        <v>120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드론</vt:lpstr>
      <vt:lpstr>전경</vt:lpstr>
      <vt:lpstr>디오라마 경운기</vt:lpstr>
      <vt:lpstr>디오라마 야산</vt:lpstr>
      <vt:lpstr>디오라마 박정희</vt:lpstr>
      <vt:lpstr>전시실 01</vt:lpstr>
      <vt:lpstr>전시실 02</vt:lpstr>
      <vt:lpstr>전시실 03</vt:lpstr>
      <vt:lpstr>전시실 04</vt:lpstr>
      <vt:lpstr>전시실 05</vt:lpstr>
      <vt:lpstr>전시실 06</vt:lpstr>
      <vt:lpstr>GPS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</dc:creator>
  <cp:lastModifiedBy>Blueharbour</cp:lastModifiedBy>
  <dcterms:created xsi:type="dcterms:W3CDTF">2011-05-11T09:29:55Z</dcterms:created>
  <dcterms:modified xsi:type="dcterms:W3CDTF">2017-11-10T08:06:54Z</dcterms:modified>
</cp:coreProperties>
</file>