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yndsey\Documents\01 AKS\05 Projects\THESIS\"/>
    </mc:Choice>
  </mc:AlternateContent>
  <bookViews>
    <workbookView xWindow="0" yWindow="0" windowWidth="19200" windowHeight="7510" tabRatio="643" activeTab="3"/>
  </bookViews>
  <sheets>
    <sheet name="act" sheetId="1" r:id="rId1"/>
    <sheet name="occur" sheetId="14" r:id="rId2"/>
    <sheet name="meta" sheetId="5" r:id="rId3"/>
    <sheet name="type" sheetId="3" r:id="rId4"/>
    <sheet name="dim" sheetId="13" r:id="rId5"/>
    <sheet name="part" sheetId="8" r:id="rId6"/>
    <sheet name="name" sheetId="9" r:id="rId7"/>
    <sheet name="rel" sheetId="10" r:id="rId8"/>
    <sheet name="value" sheetId="11" r:id="rId9"/>
    <sheet name="layout" sheetId="7" r:id="rId10"/>
    <sheet name="address" sheetId="6" r:id="rId11"/>
    <sheet name="des" sheetId="2" r:id="rId12"/>
    <sheet name="engage" sheetId="15" r:id="rId13"/>
  </sheets>
  <definedNames>
    <definedName name="_xlnm._FilterDatabase" localSheetId="0" hidden="1">act!$A$1:$AB$70</definedName>
    <definedName name="_xlnm._FilterDatabase" localSheetId="11" hidden="1">des!$B$1:$R$123</definedName>
    <definedName name="_xlnm._FilterDatabase" localSheetId="4" hidden="1">dim!$B$1:$N$2</definedName>
    <definedName name="_xlnm._FilterDatabase" localSheetId="12" hidden="1">engage!$A$1:$P$50</definedName>
    <definedName name="_xlnm._FilterDatabase" localSheetId="9" hidden="1">layout!$B$1:$U$27</definedName>
    <definedName name="_xlnm._FilterDatabase" localSheetId="2" hidden="1">meta!$B$1:$O$2</definedName>
    <definedName name="_xlnm._FilterDatabase" localSheetId="6" hidden="1">name!$B$1:$U$4</definedName>
    <definedName name="_xlnm._FilterDatabase" localSheetId="1" hidden="1">occur!$B$1:$O$18</definedName>
    <definedName name="_xlnm._FilterDatabase" localSheetId="5" hidden="1">part!$B$1:$U$4</definedName>
    <definedName name="_xlnm._FilterDatabase" localSheetId="7" hidden="1">rel!$B$1:$U$2</definedName>
    <definedName name="_xlnm._FilterDatabase" localSheetId="3" hidden="1">type!$A$1:$P$175</definedName>
    <definedName name="_xlnm._FilterDatabase" localSheetId="8" hidden="1">value!$B$1:$W$3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0" i="3" l="1"/>
  <c r="N181" i="3"/>
  <c r="N182" i="3"/>
  <c r="O180" i="3"/>
  <c r="O181" i="3"/>
  <c r="O182" i="3"/>
  <c r="N183" i="3"/>
  <c r="O183" i="3"/>
  <c r="N184" i="3"/>
  <c r="O184" i="3"/>
  <c r="N185" i="3"/>
  <c r="O185" i="3"/>
  <c r="N186" i="3"/>
  <c r="O186" i="3"/>
  <c r="N187" i="3"/>
  <c r="O187" i="3"/>
  <c r="N188" i="3"/>
  <c r="O188" i="3"/>
  <c r="N189" i="3"/>
  <c r="O189" i="3"/>
  <c r="N190" i="3"/>
  <c r="O190" i="3"/>
  <c r="N191" i="3"/>
  <c r="O191" i="3"/>
  <c r="N42" i="8"/>
  <c r="O42" i="8"/>
  <c r="Z72" i="1"/>
  <c r="AA72" i="1"/>
  <c r="Z73" i="1"/>
  <c r="AA73" i="1"/>
  <c r="N40" i="8"/>
  <c r="O40" i="8"/>
  <c r="N41" i="8"/>
  <c r="O41" i="8"/>
  <c r="N37" i="8"/>
  <c r="O37" i="8"/>
  <c r="N38" i="8"/>
  <c r="O38" i="8"/>
  <c r="N39" i="8"/>
  <c r="O39" i="8"/>
  <c r="O55" i="7"/>
  <c r="N55" i="7"/>
  <c r="P37" i="11"/>
  <c r="Q37" i="11"/>
  <c r="Q36" i="11"/>
  <c r="P36" i="11"/>
  <c r="M13" i="6" l="1"/>
  <c r="N13" i="6"/>
  <c r="N179" i="3"/>
  <c r="O179" i="3"/>
  <c r="N36" i="8"/>
  <c r="O36" i="8"/>
  <c r="M3" i="15" l="1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2" i="15"/>
  <c r="AA71" i="1" l="1"/>
  <c r="Z71" i="1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2" i="7"/>
  <c r="O35" i="8"/>
  <c r="N3" i="14"/>
  <c r="N4" i="14"/>
  <c r="N5" i="14"/>
  <c r="N6" i="14"/>
  <c r="N7" i="14"/>
  <c r="N8" i="14"/>
  <c r="N9" i="14"/>
  <c r="N10" i="14"/>
  <c r="N11" i="14"/>
  <c r="N12" i="14"/>
  <c r="N13" i="14"/>
  <c r="N14" i="14"/>
  <c r="N2" i="14"/>
  <c r="N3" i="13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" i="13"/>
  <c r="N176" i="3" l="1"/>
  <c r="O176" i="3"/>
  <c r="N177" i="3"/>
  <c r="O177" i="3"/>
  <c r="N178" i="3"/>
  <c r="O178" i="3"/>
  <c r="N35" i="8" l="1"/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2" i="1"/>
  <c r="Z2" i="1"/>
  <c r="M3" i="13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" i="13"/>
  <c r="Z62" i="1" l="1"/>
  <c r="Z63" i="1"/>
  <c r="Z64" i="1"/>
  <c r="Z65" i="1"/>
  <c r="Z66" i="1"/>
  <c r="Z67" i="1"/>
  <c r="Z68" i="1"/>
  <c r="Z69" i="1"/>
  <c r="Z70" i="1"/>
  <c r="P3" i="2"/>
  <c r="P4" i="2"/>
  <c r="P5" i="2"/>
  <c r="P6" i="2"/>
  <c r="P7" i="2"/>
  <c r="P8" i="2"/>
  <c r="P9" i="2"/>
  <c r="P10" i="2"/>
  <c r="P11" i="2"/>
  <c r="P12" i="2"/>
  <c r="P13" i="2"/>
  <c r="P2" i="2"/>
  <c r="N3" i="6"/>
  <c r="N4" i="6"/>
  <c r="N5" i="6"/>
  <c r="N6" i="6"/>
  <c r="N7" i="6"/>
  <c r="N8" i="6"/>
  <c r="N9" i="6"/>
  <c r="N10" i="6"/>
  <c r="N11" i="6"/>
  <c r="N12" i="6"/>
  <c r="N2" i="6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2" i="11"/>
  <c r="O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2" i="10"/>
  <c r="O3" i="9"/>
  <c r="O4" i="9"/>
  <c r="O5" i="9"/>
  <c r="O6" i="9"/>
  <c r="O7" i="9"/>
  <c r="O8" i="9"/>
  <c r="O9" i="9"/>
  <c r="O10" i="9"/>
  <c r="O11" i="9"/>
  <c r="O2" i="9"/>
  <c r="O3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2" i="8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2" i="3"/>
  <c r="N2" i="5"/>
  <c r="L2" i="15"/>
  <c r="N2" i="7"/>
  <c r="P2" i="11"/>
  <c r="N2" i="10"/>
  <c r="N2" i="9"/>
  <c r="N2" i="8"/>
  <c r="M3" i="14"/>
  <c r="M4" i="14"/>
  <c r="M5" i="14"/>
  <c r="M6" i="14"/>
  <c r="M7" i="14"/>
  <c r="M8" i="14"/>
  <c r="M9" i="14"/>
  <c r="M10" i="14"/>
  <c r="M11" i="14"/>
  <c r="M12" i="14"/>
  <c r="M13" i="14"/>
  <c r="M14" i="14"/>
  <c r="M2" i="14"/>
  <c r="N53" i="7"/>
  <c r="N54" i="7"/>
  <c r="N173" i="3"/>
  <c r="N174" i="3"/>
  <c r="N175" i="3"/>
  <c r="L44" i="15"/>
  <c r="L45" i="15"/>
  <c r="L46" i="15"/>
  <c r="L47" i="15"/>
  <c r="L48" i="15"/>
  <c r="L49" i="15"/>
  <c r="L50" i="15"/>
  <c r="L43" i="15"/>
  <c r="L3" i="15"/>
  <c r="L4" i="15"/>
  <c r="L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O12" i="2"/>
  <c r="O13" i="2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5" i="9"/>
  <c r="N6" i="9"/>
  <c r="N7" i="9"/>
  <c r="N8" i="9"/>
  <c r="N9" i="9"/>
  <c r="N10" i="9"/>
  <c r="N11" i="9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54" i="3"/>
  <c r="N55" i="3"/>
  <c r="N56" i="3"/>
  <c r="N57" i="3"/>
  <c r="N58" i="3"/>
  <c r="N41" i="3"/>
  <c r="N42" i="3"/>
  <c r="N43" i="3"/>
  <c r="N17" i="3"/>
  <c r="N18" i="3"/>
  <c r="N19" i="3"/>
  <c r="N20" i="3"/>
  <c r="N21" i="3"/>
  <c r="N22" i="3"/>
  <c r="N23" i="3"/>
  <c r="N24" i="3"/>
  <c r="N25" i="3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N46" i="7"/>
  <c r="N47" i="7"/>
  <c r="N48" i="7"/>
  <c r="N49" i="7"/>
  <c r="N50" i="7"/>
  <c r="N51" i="7"/>
  <c r="N52" i="7"/>
  <c r="N45" i="7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N38" i="7"/>
  <c r="N39" i="7"/>
  <c r="N40" i="7"/>
  <c r="N41" i="7"/>
  <c r="N42" i="7"/>
  <c r="N43" i="7"/>
  <c r="N44" i="7"/>
  <c r="N23" i="7"/>
  <c r="N28" i="7" l="1"/>
  <c r="N29" i="7"/>
  <c r="N30" i="7"/>
  <c r="N31" i="7"/>
  <c r="N32" i="7"/>
  <c r="N33" i="7"/>
  <c r="N34" i="7"/>
  <c r="N35" i="7"/>
  <c r="N36" i="7"/>
  <c r="N37" i="7"/>
  <c r="P5" i="11" l="1"/>
  <c r="P6" i="11"/>
  <c r="P7" i="11"/>
  <c r="P8" i="11"/>
  <c r="P9" i="11"/>
  <c r="P10" i="11"/>
  <c r="P11" i="11"/>
  <c r="P12" i="11"/>
  <c r="P4" i="11"/>
  <c r="P3" i="11"/>
  <c r="N3" i="9"/>
  <c r="N4" i="9"/>
  <c r="N4" i="8"/>
  <c r="N3" i="8"/>
  <c r="N3" i="3" l="1"/>
  <c r="N2" i="3"/>
  <c r="N4" i="3"/>
  <c r="N5" i="3"/>
  <c r="N6" i="3"/>
  <c r="N7" i="3"/>
  <c r="N8" i="3"/>
  <c r="N9" i="3"/>
  <c r="N10" i="3"/>
  <c r="N11" i="3"/>
  <c r="N12" i="3"/>
  <c r="N13" i="3"/>
  <c r="N14" i="3"/>
  <c r="N16" i="3"/>
  <c r="N27" i="7"/>
  <c r="N26" i="7"/>
  <c r="N25" i="7"/>
  <c r="N24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Z4" i="1"/>
  <c r="Z5" i="1"/>
  <c r="Z6" i="1"/>
  <c r="Z7" i="1"/>
  <c r="Z8" i="1"/>
  <c r="Z9" i="1"/>
  <c r="Z10" i="1"/>
  <c r="Z11" i="1"/>
  <c r="Z12" i="1"/>
  <c r="M12" i="6"/>
  <c r="M11" i="6"/>
  <c r="M10" i="6"/>
  <c r="M9" i="6"/>
  <c r="M8" i="6"/>
  <c r="M7" i="6"/>
  <c r="M6" i="6"/>
  <c r="M5" i="6"/>
  <c r="M4" i="6"/>
  <c r="M3" i="6"/>
  <c r="M2" i="6"/>
  <c r="Z13" i="1"/>
  <c r="M2" i="5" l="1"/>
  <c r="Z3" i="1"/>
  <c r="N15" i="3"/>
  <c r="N73" i="3" l="1"/>
  <c r="N53" i="3"/>
  <c r="N52" i="3"/>
  <c r="N51" i="3"/>
  <c r="N50" i="3"/>
  <c r="N49" i="3"/>
  <c r="N48" i="3"/>
  <c r="N47" i="3"/>
  <c r="N46" i="3"/>
  <c r="N45" i="3"/>
  <c r="N44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O11" i="2"/>
  <c r="O7" i="2"/>
  <c r="O2" i="2"/>
  <c r="O5" i="2"/>
  <c r="O8" i="2"/>
  <c r="O4" i="2"/>
  <c r="O6" i="2"/>
  <c r="O9" i="2"/>
  <c r="O3" i="2"/>
  <c r="O10" i="2"/>
</calcChain>
</file>

<file path=xl/sharedStrings.xml><?xml version="1.0" encoding="utf-8"?>
<sst xmlns="http://schemas.openxmlformats.org/spreadsheetml/2006/main" count="4744" uniqueCount="862">
  <si>
    <t>did</t>
  </si>
  <si>
    <t>rid</t>
  </si>
  <si>
    <t>class</t>
  </si>
  <si>
    <t>ver</t>
  </si>
  <si>
    <t>create_user</t>
  </si>
  <si>
    <t>create_date</t>
  </si>
  <si>
    <t>no</t>
  </si>
  <si>
    <t>match query</t>
  </si>
  <si>
    <t>relation create query</t>
  </si>
  <si>
    <t>P00001</t>
  </si>
  <si>
    <t>신숙주</t>
  </si>
  <si>
    <t>CT000097</t>
  </si>
  <si>
    <t>영의정</t>
  </si>
  <si>
    <t>act</t>
  </si>
  <si>
    <t>heldOffice</t>
  </si>
  <si>
    <t>held the office of</t>
  </si>
  <si>
    <t>lyndsey</t>
  </si>
  <si>
    <t>WITH count(*) as dummy</t>
  </si>
  <si>
    <t>T000003</t>
  </si>
  <si>
    <t>청주 신채호 사당 및 묘소</t>
  </si>
  <si>
    <t>IS000001</t>
  </si>
  <si>
    <t>충청북도</t>
  </si>
  <si>
    <t>T000004</t>
  </si>
  <si>
    <t>청주향교</t>
  </si>
  <si>
    <t>T000006</t>
  </si>
  <si>
    <t>청주 묵정영당</t>
  </si>
  <si>
    <t>T000008</t>
  </si>
  <si>
    <t>청주 신항서원</t>
  </si>
  <si>
    <t>T000010</t>
  </si>
  <si>
    <t>청주 신항서원 묘정비</t>
  </si>
  <si>
    <t>T000011</t>
  </si>
  <si>
    <t>청주 수천암</t>
  </si>
  <si>
    <t>T000017</t>
  </si>
  <si>
    <t>청주 충렬사</t>
  </si>
  <si>
    <t>T000018</t>
  </si>
  <si>
    <t>청주 박훈 신도비</t>
  </si>
  <si>
    <t>T000019</t>
  </si>
  <si>
    <t>청주 송상현 묘소 및 신도비</t>
  </si>
  <si>
    <t>T000001</t>
  </si>
  <si>
    <t>신숙주 초상</t>
  </si>
  <si>
    <t>T000005</t>
  </si>
  <si>
    <t>청주 연제리 모과나무</t>
  </si>
  <si>
    <t>IS000015</t>
  </si>
  <si>
    <t>hasDesignation</t>
  </si>
  <si>
    <t>CT000006</t>
  </si>
  <si>
    <t>CT000017</t>
  </si>
  <si>
    <t>유형문화재</t>
  </si>
  <si>
    <t>CT000022</t>
  </si>
  <si>
    <t>천연기념물</t>
  </si>
  <si>
    <t>CT000009</t>
  </si>
  <si>
    <t xml:space="preserve">기념물 </t>
  </si>
  <si>
    <t>CT000106</t>
  </si>
  <si>
    <t>문화재자료</t>
  </si>
  <si>
    <t>II000002</t>
  </si>
  <si>
    <t>백족사</t>
  </si>
  <si>
    <t>IS000004</t>
  </si>
  <si>
    <t>가덕면</t>
  </si>
  <si>
    <t>In</t>
  </si>
  <si>
    <t>is located in</t>
  </si>
  <si>
    <t>~에 있다</t>
  </si>
  <si>
    <t>IS000002</t>
  </si>
  <si>
    <t>청주시</t>
  </si>
  <si>
    <t>IS000003</t>
  </si>
  <si>
    <t>상당구</t>
  </si>
  <si>
    <t>IS000005</t>
  </si>
  <si>
    <t>연제리</t>
  </si>
  <si>
    <t>IS000008</t>
  </si>
  <si>
    <t>오송읍</t>
  </si>
  <si>
    <t>IS000006</t>
  </si>
  <si>
    <t>대성동</t>
  </si>
  <si>
    <t>IS000007</t>
  </si>
  <si>
    <t>흥덕구</t>
  </si>
  <si>
    <t>IS000011</t>
  </si>
  <si>
    <t>낭성면</t>
  </si>
  <si>
    <t>IS000012</t>
  </si>
  <si>
    <t>수의동</t>
  </si>
  <si>
    <t>IS000013</t>
  </si>
  <si>
    <t>용정동</t>
  </si>
  <si>
    <t>IS000014</t>
  </si>
  <si>
    <t>신촌리</t>
  </si>
  <si>
    <t>IS000016</t>
  </si>
  <si>
    <t>옥산면</t>
  </si>
  <si>
    <t>T000002</t>
  </si>
  <si>
    <t>구봉영당</t>
  </si>
  <si>
    <t>T000007</t>
  </si>
  <si>
    <t>신숙주 초상 (copy)</t>
  </si>
  <si>
    <t>hasAddress</t>
  </si>
  <si>
    <t>is at the address</t>
  </si>
  <si>
    <t>~의 주소는 ~이다</t>
  </si>
  <si>
    <t>VN000009</t>
  </si>
  <si>
    <t>범옹</t>
  </si>
  <si>
    <t>has courtesy name</t>
  </si>
  <si>
    <t>~의 자는 ~이다</t>
  </si>
  <si>
    <t>VN000010</t>
  </si>
  <si>
    <t>보한재</t>
  </si>
  <si>
    <t>has pen name</t>
  </si>
  <si>
    <t>~의 호는 ~이다</t>
  </si>
  <si>
    <t>VN000011</t>
  </si>
  <si>
    <t>문충</t>
  </si>
  <si>
    <t>has posthumous title</t>
  </si>
  <si>
    <t>~의 시호는 ~이다</t>
  </si>
  <si>
    <t>PG000002</t>
  </si>
  <si>
    <t>고령신씨</t>
  </si>
  <si>
    <t>isMemberOf_Clan</t>
  </si>
  <si>
    <t>is a member of</t>
  </si>
  <si>
    <t>start</t>
  </si>
  <si>
    <t>was copied from</t>
  </si>
  <si>
    <t>~를 모사한 것이다</t>
  </si>
  <si>
    <t>IL000002</t>
  </si>
  <si>
    <t>CT000004</t>
  </si>
  <si>
    <t>초상</t>
  </si>
  <si>
    <t>CT000005</t>
  </si>
  <si>
    <t>일반회화</t>
  </si>
  <si>
    <t>type</t>
  </si>
  <si>
    <t>hasType</t>
  </si>
  <si>
    <t>is a</t>
  </si>
  <si>
    <t>~이다</t>
  </si>
  <si>
    <t>CT000007</t>
  </si>
  <si>
    <t>영당</t>
  </si>
  <si>
    <t>CT000008</t>
  </si>
  <si>
    <t>사당</t>
  </si>
  <si>
    <t>CT000038</t>
  </si>
  <si>
    <t>유교 시설</t>
  </si>
  <si>
    <t>CT000018</t>
  </si>
  <si>
    <t>문화재 지정 분류</t>
  </si>
  <si>
    <t>CT000019</t>
  </si>
  <si>
    <t>향교</t>
  </si>
  <si>
    <t>CT000020</t>
  </si>
  <si>
    <t>모과나무</t>
  </si>
  <si>
    <t>CT000021</t>
  </si>
  <si>
    <t>나무</t>
  </si>
  <si>
    <t>CT000037</t>
  </si>
  <si>
    <t>서원</t>
  </si>
  <si>
    <t>CT000064</t>
  </si>
  <si>
    <t>재실</t>
  </si>
  <si>
    <t>CT000072</t>
  </si>
  <si>
    <t>묘정비</t>
  </si>
  <si>
    <t>CT000074</t>
  </si>
  <si>
    <t>비석</t>
  </si>
  <si>
    <t>CT000073</t>
  </si>
  <si>
    <t>신도비</t>
  </si>
  <si>
    <t>CT000108</t>
  </si>
  <si>
    <t>전신상</t>
  </si>
  <si>
    <t>CT000109</t>
  </si>
  <si>
    <t>공신상</t>
  </si>
  <si>
    <t>CT000030</t>
  </si>
  <si>
    <t>사찰</t>
  </si>
  <si>
    <t>CT000027</t>
  </si>
  <si>
    <t>도</t>
  </si>
  <si>
    <t>CT000028</t>
  </si>
  <si>
    <t>시</t>
  </si>
  <si>
    <t>CT000025</t>
  </si>
  <si>
    <t>구</t>
  </si>
  <si>
    <t>CT000029</t>
  </si>
  <si>
    <t>면</t>
  </si>
  <si>
    <t>CT000023</t>
  </si>
  <si>
    <t>리</t>
  </si>
  <si>
    <t>CT000024</t>
  </si>
  <si>
    <t>동</t>
  </si>
  <si>
    <t>CT000026</t>
  </si>
  <si>
    <t>읍</t>
  </si>
  <si>
    <t>CT000003</t>
  </si>
  <si>
    <t>문신</t>
  </si>
  <si>
    <t>CT000001</t>
  </si>
  <si>
    <t>남자</t>
  </si>
  <si>
    <t>CT000010</t>
  </si>
  <si>
    <t>묘소</t>
  </si>
  <si>
    <t>isDepictedIn</t>
  </si>
  <si>
    <t>is depicted in</t>
  </si>
  <si>
    <t>~에서 묘사되다</t>
  </si>
  <si>
    <t>on</t>
  </si>
  <si>
    <t>~(으)로 지정되었다</t>
  </si>
  <si>
    <t>is designated as a(n)</t>
  </si>
  <si>
    <t>공신</t>
  </si>
  <si>
    <t>P00002</t>
  </si>
  <si>
    <t>by</t>
  </si>
  <si>
    <t>in</t>
  </si>
  <si>
    <t>wasBestowed</t>
  </si>
  <si>
    <t>was bestowed the title of</t>
  </si>
  <si>
    <t>CT000102</t>
  </si>
  <si>
    <t>좌익공신</t>
  </si>
  <si>
    <t>CT000060</t>
  </si>
  <si>
    <t>isManifestationOf</t>
  </si>
  <si>
    <t>is the manifestation of</t>
  </si>
  <si>
    <t>CT000061</t>
  </si>
  <si>
    <t>meta_edited</t>
  </si>
  <si>
    <t>attribute</t>
  </si>
  <si>
    <t>edited</t>
  </si>
  <si>
    <t>def_en</t>
  </si>
  <si>
    <t>수정하였다</t>
  </si>
  <si>
    <t>보물</t>
  </si>
  <si>
    <t>end</t>
  </si>
  <si>
    <t>P00006</t>
  </si>
  <si>
    <t>박훈</t>
  </si>
  <si>
    <t>P00009</t>
  </si>
  <si>
    <t>경연</t>
  </si>
  <si>
    <t>P00010</t>
  </si>
  <si>
    <t>한충</t>
  </si>
  <si>
    <t>P00014</t>
  </si>
  <si>
    <t>김정</t>
  </si>
  <si>
    <t>P00022</t>
  </si>
  <si>
    <t>송인수</t>
  </si>
  <si>
    <t>P00024</t>
  </si>
  <si>
    <t>송상현</t>
  </si>
  <si>
    <t>P00027</t>
  </si>
  <si>
    <t>이색</t>
  </si>
  <si>
    <t>P00028</t>
  </si>
  <si>
    <t>이이</t>
  </si>
  <si>
    <t>P00030</t>
  </si>
  <si>
    <t>윤득화</t>
  </si>
  <si>
    <t>wasDestroyed</t>
  </si>
  <si>
    <t>was destroyed in</t>
  </si>
  <si>
    <t xml:space="preserve">임진왜란 </t>
  </si>
  <si>
    <t>IE000004</t>
  </si>
  <si>
    <t>trans</t>
  </si>
  <si>
    <t>started in</t>
  </si>
  <si>
    <t>ended in</t>
  </si>
  <si>
    <t>wasBuilt</t>
  </si>
  <si>
    <t>was first built in</t>
  </si>
  <si>
    <t>유정서원</t>
  </si>
  <si>
    <t>신항서원</t>
  </si>
  <si>
    <t>wasRenamed</t>
  </si>
  <si>
    <t>was renamed</t>
  </si>
  <si>
    <t>wasNamed</t>
  </si>
  <si>
    <t>bc</t>
  </si>
  <si>
    <t>VN000008</t>
  </si>
  <si>
    <t>T000009</t>
  </si>
  <si>
    <t>신항서원 현판</t>
  </si>
  <si>
    <t>wasReconstructed</t>
  </si>
  <si>
    <t>was reconstructed in</t>
  </si>
  <si>
    <t>wasRenovated</t>
  </si>
  <si>
    <t xml:space="preserve">was renovated in </t>
  </si>
  <si>
    <t>hasPart</t>
  </si>
  <si>
    <t>has part</t>
  </si>
  <si>
    <t>PG000007</t>
  </si>
  <si>
    <t>IE000005</t>
  </si>
  <si>
    <t>CT000065</t>
  </si>
  <si>
    <t>VN000012</t>
  </si>
  <si>
    <t>en</t>
  </si>
  <si>
    <t>kr</t>
  </si>
  <si>
    <t>ref</t>
  </si>
  <si>
    <t>wasCopied</t>
  </si>
  <si>
    <t>TC00001</t>
  </si>
  <si>
    <t>TC00002</t>
  </si>
  <si>
    <t>TC00005</t>
  </si>
  <si>
    <t>TC00003</t>
  </si>
  <si>
    <t>TC00004</t>
  </si>
  <si>
    <t>user</t>
  </si>
  <si>
    <t>date</t>
  </si>
  <si>
    <t>Enshrines</t>
  </si>
  <si>
    <t>enshrines</t>
  </si>
  <si>
    <t>hasBuried</t>
  </si>
  <si>
    <t>has buried</t>
  </si>
  <si>
    <t>Commemorates</t>
  </si>
  <si>
    <t>commemorates</t>
  </si>
  <si>
    <t>aidsInTheUnderstandingOf</t>
  </si>
  <si>
    <t>aids in the understanding of</t>
  </si>
  <si>
    <t>isFounderOf_Clan</t>
  </si>
  <si>
    <t>is founder of</t>
  </si>
  <si>
    <t>~의 시조이다</t>
  </si>
  <si>
    <t>hasUse_Main</t>
  </si>
  <si>
    <t>is/was mainly used as</t>
  </si>
  <si>
    <t>isRelatedTo</t>
  </si>
  <si>
    <t>is related to</t>
  </si>
  <si>
    <t>묘소를 수호하기 위해</t>
  </si>
  <si>
    <t>wasShutDown</t>
  </si>
  <si>
    <t>was shut down</t>
  </si>
  <si>
    <t>~폐지되었다</t>
  </si>
  <si>
    <t>재건</t>
  </si>
  <si>
    <t>맞배지붕</t>
  </si>
  <si>
    <t>kan_front</t>
  </si>
  <si>
    <t>is this many sections across</t>
  </si>
  <si>
    <t>신항서원 마당</t>
  </si>
  <si>
    <t>복원</t>
  </si>
  <si>
    <t>보수</t>
  </si>
  <si>
    <t>제사</t>
  </si>
  <si>
    <t>청주 신항서원 사당</t>
  </si>
  <si>
    <t>청주 여산송씨 정려각</t>
  </si>
  <si>
    <t>효열각</t>
  </si>
  <si>
    <t>효부각</t>
  </si>
  <si>
    <t>충렬각</t>
  </si>
  <si>
    <t>정려각</t>
  </si>
  <si>
    <t>PG000008</t>
  </si>
  <si>
    <t>연일정씨</t>
  </si>
  <si>
    <t>PG000004</t>
  </si>
  <si>
    <t>밀양박씨</t>
  </si>
  <si>
    <t>PG000005</t>
  </si>
  <si>
    <t>밀양박씨 문도공파</t>
  </si>
  <si>
    <t>PG000006</t>
  </si>
  <si>
    <t>여산송씨</t>
  </si>
  <si>
    <t>P00032</t>
  </si>
  <si>
    <t>송현기</t>
  </si>
  <si>
    <t>P00036</t>
  </si>
  <si>
    <t>송명휘</t>
  </si>
  <si>
    <t>P00037</t>
  </si>
  <si>
    <t>송명휘의 처 연일정씨</t>
  </si>
  <si>
    <t>P00033</t>
  </si>
  <si>
    <t>송현기의 처 밀양박씨</t>
  </si>
  <si>
    <t>P00034</t>
  </si>
  <si>
    <t>송상현 처 한금섬</t>
  </si>
  <si>
    <t>P00035</t>
  </si>
  <si>
    <t>송상현 처 이양녀</t>
  </si>
  <si>
    <t>isWifeOf</t>
  </si>
  <si>
    <t>is the wife of</t>
  </si>
  <si>
    <t>is the descendant of</t>
  </si>
  <si>
    <t>isDescendant</t>
  </si>
  <si>
    <t>P00005</t>
  </si>
  <si>
    <t>신채호</t>
  </si>
  <si>
    <t>T000026</t>
  </si>
  <si>
    <t>여산송씨 열녀문</t>
  </si>
  <si>
    <t>T000023</t>
  </si>
  <si>
    <t>여산송씨 효열각</t>
  </si>
  <si>
    <t>T000024</t>
  </si>
  <si>
    <t>여산송씨 효부각</t>
  </si>
  <si>
    <t>여산송씨 충렬각</t>
  </si>
  <si>
    <t>T000025</t>
  </si>
  <si>
    <t>송상현 신도비</t>
  </si>
  <si>
    <t>T000027</t>
  </si>
  <si>
    <t>여산송씨 정려각</t>
  </si>
  <si>
    <t>열녀문</t>
  </si>
  <si>
    <t>송상현 묘소</t>
  </si>
  <si>
    <t>신항서원 사당</t>
  </si>
  <si>
    <t>T000020</t>
  </si>
  <si>
    <t>T000021</t>
  </si>
  <si>
    <t>신항서원 강당</t>
  </si>
  <si>
    <t>T000022</t>
  </si>
  <si>
    <t>박훈 묘소</t>
  </si>
  <si>
    <t>TC00006</t>
  </si>
  <si>
    <t>T000012</t>
  </si>
  <si>
    <t>선정조사의 사리</t>
  </si>
  <si>
    <t>T000013</t>
  </si>
  <si>
    <t>선정조사의 부도</t>
  </si>
  <si>
    <t>T000014</t>
  </si>
  <si>
    <t>청주향교 대성전</t>
  </si>
  <si>
    <t>T000015</t>
  </si>
  <si>
    <t>청주향교 동무</t>
  </si>
  <si>
    <t>T000016</t>
  </si>
  <si>
    <t>청주향교 서무</t>
  </si>
  <si>
    <t>P00020</t>
  </si>
  <si>
    <t>선정조사</t>
  </si>
  <si>
    <t>is nearby</t>
  </si>
  <si>
    <t>wasRelocated</t>
  </si>
  <si>
    <t>was relocated</t>
  </si>
  <si>
    <t>from</t>
  </si>
  <si>
    <t>to</t>
  </si>
  <si>
    <t>IS000010</t>
  </si>
  <si>
    <t>before</t>
  </si>
  <si>
    <t>was reconstructed</t>
  </si>
  <si>
    <t>layout</t>
  </si>
  <si>
    <t>ismade_TogetherWith</t>
  </si>
  <si>
    <t>is made together with</t>
  </si>
  <si>
    <t>C000025</t>
  </si>
  <si>
    <t>일문삼려</t>
  </si>
  <si>
    <t>uncommonFor</t>
  </si>
  <si>
    <t>is uncommon for</t>
  </si>
  <si>
    <t>Depicts</t>
  </si>
  <si>
    <t>depicts</t>
  </si>
  <si>
    <t>RP000001</t>
  </si>
  <si>
    <t>RP000002</t>
  </si>
  <si>
    <t>RP000003</t>
  </si>
  <si>
    <t>RS000001</t>
  </si>
  <si>
    <t>T000028</t>
  </si>
  <si>
    <t>신항서원 묘정비각</t>
  </si>
  <si>
    <t>CT000116</t>
  </si>
  <si>
    <t>비각</t>
  </si>
  <si>
    <t>CT000114</t>
  </si>
  <si>
    <t>신도비각</t>
  </si>
  <si>
    <t>CT000115</t>
  </si>
  <si>
    <t>묘정비각</t>
  </si>
  <si>
    <t>강당</t>
  </si>
  <si>
    <t>CT000054</t>
  </si>
  <si>
    <t>신항서원 계강당</t>
  </si>
  <si>
    <t>신항서원 구헌사</t>
  </si>
  <si>
    <t>CT000117</t>
  </si>
  <si>
    <t>편액</t>
  </si>
  <si>
    <t>TC00007</t>
  </si>
  <si>
    <t>CT000048</t>
  </si>
  <si>
    <t>T000031</t>
  </si>
  <si>
    <t>신항서원 숭의문 편액</t>
  </si>
  <si>
    <t>T000032</t>
  </si>
  <si>
    <t>신항서원 구헌사 편액</t>
  </si>
  <si>
    <t>T000033</t>
  </si>
  <si>
    <t>신항서원 계강당 편액</t>
  </si>
  <si>
    <t>CT000118</t>
  </si>
  <si>
    <t>외삼문</t>
  </si>
  <si>
    <t>CT000119</t>
  </si>
  <si>
    <t>내삼문</t>
  </si>
  <si>
    <t>T000029</t>
  </si>
  <si>
    <t>신항서원 외삼문</t>
  </si>
  <si>
    <t>T000030</t>
  </si>
  <si>
    <t>신항서원 숭의문</t>
  </si>
  <si>
    <t>inFrontOf</t>
  </si>
  <si>
    <t>is in front of</t>
  </si>
  <si>
    <t>isNearby</t>
  </si>
  <si>
    <t>Pen</t>
  </si>
  <si>
    <t>Courtesy</t>
  </si>
  <si>
    <t>Posth</t>
  </si>
  <si>
    <t>VN000001</t>
  </si>
  <si>
    <t>천곡</t>
  </si>
  <si>
    <t>VN000002</t>
  </si>
  <si>
    <t>충렬</t>
  </si>
  <si>
    <t>문과</t>
  </si>
  <si>
    <t>조선시대 청주지역의 서원 : 신항서원을 중심으로</t>
  </si>
  <si>
    <t>RS000003</t>
  </si>
  <si>
    <t>신항서원(莘巷書院)</t>
  </si>
  <si>
    <t>IL000004</t>
  </si>
  <si>
    <t>wasComposedBy</t>
  </si>
  <si>
    <t>P00038</t>
  </si>
  <si>
    <t>이재학</t>
  </si>
  <si>
    <t>II000006</t>
  </si>
  <si>
    <t>was composed by</t>
  </si>
  <si>
    <t>CT000034</t>
  </si>
  <si>
    <t>after</t>
  </si>
  <si>
    <t>wasConstructed</t>
  </si>
  <si>
    <t>was constructed</t>
  </si>
  <si>
    <t>C000019</t>
  </si>
  <si>
    <t>미상</t>
  </si>
  <si>
    <t>RS000006</t>
  </si>
  <si>
    <t>청주 충렬사 /송상현 유적 지</t>
  </si>
  <si>
    <t>RS000002</t>
  </si>
  <si>
    <t>신항서원(莘巷書院)충북청주</t>
  </si>
  <si>
    <t>RP000004</t>
  </si>
  <si>
    <t>신항서원 전경</t>
  </si>
  <si>
    <t>RP000005</t>
  </si>
  <si>
    <t>RP000006</t>
  </si>
  <si>
    <t>RP000007</t>
  </si>
  <si>
    <t>신한서원 계개당 편액</t>
  </si>
  <si>
    <t>RP000008</t>
  </si>
  <si>
    <t>신한서원 계개당</t>
  </si>
  <si>
    <t>RP000009</t>
  </si>
  <si>
    <t>신한서원 구현사</t>
  </si>
  <si>
    <t>RP000010</t>
  </si>
  <si>
    <t>신한서원 내삼문과 구현사</t>
  </si>
  <si>
    <t>RP000011</t>
  </si>
  <si>
    <t>신한서원 숭의문 편액</t>
  </si>
  <si>
    <t>RP000012</t>
  </si>
  <si>
    <t>신한서원 숭의문</t>
  </si>
  <si>
    <t>RP000013</t>
  </si>
  <si>
    <t>신한서원 원경</t>
  </si>
  <si>
    <t>RP000014</t>
  </si>
  <si>
    <t>RP000015</t>
  </si>
  <si>
    <t>신항서원 묘정비</t>
  </si>
  <si>
    <t>RP000016</t>
  </si>
  <si>
    <t>신한서원 외삼문</t>
  </si>
  <si>
    <t>RP000017</t>
  </si>
  <si>
    <t>RP000018</t>
  </si>
  <si>
    <t>RP000019</t>
  </si>
  <si>
    <t>RP000020</t>
  </si>
  <si>
    <t>박훈 신도비각</t>
  </si>
  <si>
    <t>RP000021</t>
  </si>
  <si>
    <t>충렬사</t>
  </si>
  <si>
    <t>RP000022</t>
  </si>
  <si>
    <t>RP000023</t>
  </si>
  <si>
    <t>RP000024</t>
  </si>
  <si>
    <t>충렬묘 배면 전경</t>
  </si>
  <si>
    <t>RP000025</t>
  </si>
  <si>
    <t>충렬묘 외삼문</t>
  </si>
  <si>
    <t>RP000026</t>
  </si>
  <si>
    <t>충렬묘 측면 전경</t>
  </si>
  <si>
    <t>RP000027</t>
  </si>
  <si>
    <t>충렬묘 측면</t>
  </si>
  <si>
    <t>RP000028</t>
  </si>
  <si>
    <t>충렬묘</t>
  </si>
  <si>
    <t>RP000029</t>
  </si>
  <si>
    <t>충렬사 외삼문</t>
  </si>
  <si>
    <t>RP000030</t>
  </si>
  <si>
    <t>충렬사 원경</t>
  </si>
  <si>
    <t>RP000031</t>
  </si>
  <si>
    <t>충렬사 측면</t>
  </si>
  <si>
    <t>RP000032</t>
  </si>
  <si>
    <t>충렬사 홍살문</t>
  </si>
  <si>
    <t>RP000033</t>
  </si>
  <si>
    <t>RP000034</t>
  </si>
  <si>
    <t>RP000035</t>
  </si>
  <si>
    <t>RP000036</t>
  </si>
  <si>
    <t>T000034</t>
  </si>
  <si>
    <t>송상현 신도비각</t>
  </si>
  <si>
    <t>T000035</t>
  </si>
  <si>
    <t>마당</t>
  </si>
  <si>
    <t>T000036</t>
  </si>
  <si>
    <t>사리</t>
  </si>
  <si>
    <t>부도</t>
  </si>
  <si>
    <t>대성전</t>
  </si>
  <si>
    <t>동무</t>
  </si>
  <si>
    <t>서무</t>
  </si>
  <si>
    <t>CT000045</t>
  </si>
  <si>
    <t>CT000066</t>
  </si>
  <si>
    <t>CT000089</t>
  </si>
  <si>
    <t>블로그</t>
  </si>
  <si>
    <t>CT000050</t>
  </si>
  <si>
    <t>CT000082</t>
  </si>
  <si>
    <t>CT000120</t>
  </si>
  <si>
    <t>송상현의 처 한금섬</t>
  </si>
  <si>
    <t>송상현의 처 이양녀</t>
  </si>
  <si>
    <t>CT000121</t>
  </si>
  <si>
    <t>여자</t>
  </si>
  <si>
    <t>CT000122</t>
  </si>
  <si>
    <t>문묘</t>
  </si>
  <si>
    <t>CT000051</t>
  </si>
  <si>
    <t>명륜당</t>
  </si>
  <si>
    <t>T000037</t>
  </si>
  <si>
    <t>청주향교 명륜당</t>
  </si>
  <si>
    <t>CT000123</t>
  </si>
  <si>
    <t>문</t>
  </si>
  <si>
    <t>삼문</t>
  </si>
  <si>
    <t>CT000124</t>
  </si>
  <si>
    <t>gets name from</t>
  </si>
  <si>
    <t>Name</t>
  </si>
  <si>
    <t>~에서 이름이 왔다</t>
  </si>
  <si>
    <t>AcademicResource</t>
  </si>
  <si>
    <t>has as an academic resource</t>
  </si>
  <si>
    <t>T000042</t>
  </si>
  <si>
    <t>천곡기념관</t>
  </si>
  <si>
    <t>정면은… 칸이다</t>
  </si>
  <si>
    <t>RP000037</t>
  </si>
  <si>
    <t>T000038</t>
  </si>
  <si>
    <t>충렬사 구사당</t>
  </si>
  <si>
    <t>T000039</t>
  </si>
  <si>
    <t>충렬사 구사당 외삼문</t>
  </si>
  <si>
    <t>T000040</t>
  </si>
  <si>
    <t>충렬사 신사당 외삼문</t>
  </si>
  <si>
    <t>T000041</t>
  </si>
  <si>
    <t>T000043</t>
  </si>
  <si>
    <t>충렬사 신사당</t>
  </si>
  <si>
    <t>~의 모습을 보여준다</t>
  </si>
  <si>
    <t>~에 대한 이해에 돕는다</t>
  </si>
  <si>
    <t>hasMaterial</t>
  </si>
  <si>
    <t>CT000126</t>
  </si>
  <si>
    <t>우진각지붕</t>
  </si>
  <si>
    <t>CT000127</t>
  </si>
  <si>
    <t>지붕형태</t>
  </si>
  <si>
    <t>CT000052</t>
  </si>
  <si>
    <t>팔작지붕</t>
  </si>
  <si>
    <t>측면은…칸이다</t>
  </si>
  <si>
    <t>kan_side</t>
  </si>
  <si>
    <t>is this many sections deep</t>
  </si>
  <si>
    <t>박훈신도비각</t>
  </si>
  <si>
    <t>TP000011</t>
  </si>
  <si>
    <t>구봉영당 지붕</t>
  </si>
  <si>
    <t>TP000012</t>
  </si>
  <si>
    <t>청주 묵정영당 지붕</t>
  </si>
  <si>
    <t>TP000013</t>
  </si>
  <si>
    <t>청주향교 대성전 지붕</t>
  </si>
  <si>
    <t>TP000014</t>
  </si>
  <si>
    <t>청주향교 동무 지붕</t>
  </si>
  <si>
    <t>TP000015</t>
  </si>
  <si>
    <t>청주향교 서무 지붕</t>
  </si>
  <si>
    <t>TP000016</t>
  </si>
  <si>
    <t>신항서원 구헌사 지붕</t>
  </si>
  <si>
    <t>TP000017</t>
  </si>
  <si>
    <t>신항서원 계강당 지붕</t>
  </si>
  <si>
    <t>TP000018</t>
  </si>
  <si>
    <t>여산송씨 효열각 지붕</t>
  </si>
  <si>
    <t>TP000019</t>
  </si>
  <si>
    <t>여산송씨 효부각 지붕</t>
  </si>
  <si>
    <t>TP000020</t>
  </si>
  <si>
    <t>여산송씨 정려각 지붕</t>
  </si>
  <si>
    <t>TP000021</t>
  </si>
  <si>
    <t>신항서원 묘정비각 지붕</t>
  </si>
  <si>
    <t>TP000022</t>
  </si>
  <si>
    <t>신항서원 외삼문 지붕</t>
  </si>
  <si>
    <t>TP000023</t>
  </si>
  <si>
    <t>신항서원 숭의문 지붕</t>
  </si>
  <si>
    <t>TP000024</t>
  </si>
  <si>
    <t>송상현 신도비각 지붕</t>
  </si>
  <si>
    <t>TP000025</t>
  </si>
  <si>
    <t>박훈 신도비각 지붕</t>
  </si>
  <si>
    <t>TP000026</t>
  </si>
  <si>
    <t>청주향교 명륜당 지붕</t>
  </si>
  <si>
    <t>TP000027</t>
  </si>
  <si>
    <t>충렬사 구사당 지붕</t>
  </si>
  <si>
    <t>TP000028</t>
  </si>
  <si>
    <t>충렬사 구사당 외삼문 지붕</t>
  </si>
  <si>
    <t>TP000029</t>
  </si>
  <si>
    <t>충렬사 신사당 외삼문 지붕</t>
  </si>
  <si>
    <t>TP000030</t>
  </si>
  <si>
    <t>충렬사 신사당 지붕</t>
  </si>
  <si>
    <t>CT000076</t>
  </si>
  <si>
    <t>기와</t>
  </si>
  <si>
    <t>CT000085</t>
  </si>
  <si>
    <t xml:space="preserve">is made of </t>
  </si>
  <si>
    <t>수천암 지붕</t>
  </si>
  <si>
    <t>TP000031</t>
  </si>
  <si>
    <t>개성 숭절사</t>
  </si>
  <si>
    <t>고분 정충사</t>
  </si>
  <si>
    <t>TC00008</t>
  </si>
  <si>
    <t>TC00009</t>
  </si>
  <si>
    <t>TC00010</t>
  </si>
  <si>
    <t>was calligraphed by</t>
  </si>
  <si>
    <t>wasCalligraphedBy</t>
  </si>
  <si>
    <t>송시열</t>
  </si>
  <si>
    <t>송준길</t>
  </si>
  <si>
    <t>송상현 신도비 비문</t>
  </si>
  <si>
    <t>IL000005</t>
  </si>
  <si>
    <t>P00025</t>
  </si>
  <si>
    <t>P00023</t>
  </si>
  <si>
    <t>동래부사</t>
  </si>
  <si>
    <t>CT000057</t>
  </si>
  <si>
    <t>부사</t>
  </si>
  <si>
    <t>joseon govt position</t>
  </si>
  <si>
    <t>CT000130</t>
  </si>
  <si>
    <t>CT000131</t>
  </si>
  <si>
    <t>CT000098</t>
  </si>
  <si>
    <t>교리</t>
  </si>
  <si>
    <t>CT000035</t>
  </si>
  <si>
    <t>진사시</t>
  </si>
  <si>
    <t>CT000036</t>
  </si>
  <si>
    <t>생원시</t>
  </si>
  <si>
    <t>exam</t>
  </si>
  <si>
    <t>CT000132</t>
  </si>
  <si>
    <t>CT000069</t>
  </si>
  <si>
    <t>동부승지</t>
  </si>
  <si>
    <t>II000003</t>
  </si>
  <si>
    <t>홍문관</t>
  </si>
  <si>
    <t>II000004</t>
  </si>
  <si>
    <t>승정원</t>
  </si>
  <si>
    <t>hasOffice</t>
  </si>
  <si>
    <t>has office</t>
  </si>
  <si>
    <t>의정부</t>
  </si>
  <si>
    <t>II000007</t>
  </si>
  <si>
    <t>wasBorn</t>
  </si>
  <si>
    <t>김수항</t>
  </si>
  <si>
    <t>신항서원 묘정비문</t>
  </si>
  <si>
    <t>신항서원 묘정비 제목</t>
  </si>
  <si>
    <t>조형기</t>
  </si>
  <si>
    <t>서원현감</t>
  </si>
  <si>
    <t>T000044</t>
  </si>
  <si>
    <t>IL000006</t>
  </si>
  <si>
    <t>P00013</t>
  </si>
  <si>
    <t>P00015</t>
  </si>
  <si>
    <t>CT000096</t>
  </si>
  <si>
    <t>wasErected</t>
  </si>
  <si>
    <t>was erected in</t>
  </si>
  <si>
    <t>height</t>
  </si>
  <si>
    <t>width</t>
  </si>
  <si>
    <t>depth</t>
  </si>
  <si>
    <t>74cm</t>
  </si>
  <si>
    <t>40cm</t>
  </si>
  <si>
    <t>190cm</t>
  </si>
  <si>
    <t>has a height of</t>
  </si>
  <si>
    <t>has a width of</t>
  </si>
  <si>
    <t>has a depth of</t>
  </si>
  <si>
    <t>C000006</t>
  </si>
  <si>
    <t>조선 중기 이후 유림의 동향과 함께 붕당정치</t>
  </si>
  <si>
    <t>IT000008</t>
  </si>
  <si>
    <t>IT000005</t>
  </si>
  <si>
    <t>C000026</t>
  </si>
  <si>
    <t>CD000008</t>
  </si>
  <si>
    <t>흔지 않은</t>
  </si>
  <si>
    <t>hasDescription</t>
  </si>
  <si>
    <t>is</t>
  </si>
  <si>
    <t>wasFounded</t>
  </si>
  <si>
    <t xml:space="preserve">was founded in </t>
  </si>
  <si>
    <t>IT000010</t>
  </si>
  <si>
    <t>C000027</t>
  </si>
  <si>
    <t>visited</t>
  </si>
  <si>
    <t>P00004</t>
  </si>
  <si>
    <t>세종</t>
  </si>
  <si>
    <t>세조</t>
  </si>
  <si>
    <t>paidHomage</t>
  </si>
  <si>
    <t>paid homage at</t>
  </si>
  <si>
    <t>Bestowed</t>
  </si>
  <si>
    <t>bestowed</t>
  </si>
  <si>
    <t>IT000000</t>
  </si>
  <si>
    <t>IT000009</t>
  </si>
  <si>
    <t>조선시대</t>
  </si>
  <si>
    <t>IT000007</t>
  </si>
  <si>
    <t>조선중기</t>
  </si>
  <si>
    <t>IT000004</t>
  </si>
  <si>
    <t>조선전기</t>
  </si>
  <si>
    <t>occursDuring</t>
  </si>
  <si>
    <t>occurs during</t>
  </si>
  <si>
    <t>occurs before</t>
  </si>
  <si>
    <t>occursBefore</t>
  </si>
  <si>
    <t>CT000133</t>
  </si>
  <si>
    <t>서책</t>
  </si>
  <si>
    <t>faces</t>
  </si>
  <si>
    <t>공자</t>
  </si>
  <si>
    <t>P00008</t>
  </si>
  <si>
    <t>태조 때</t>
  </si>
  <si>
    <t>Composed</t>
  </si>
  <si>
    <t>composed</t>
  </si>
  <si>
    <t>IL000001</t>
  </si>
  <si>
    <t>송상현의 절명시</t>
  </si>
  <si>
    <t>순절했다</t>
  </si>
  <si>
    <t>died patriotically</t>
  </si>
  <si>
    <t>IE000009</t>
  </si>
  <si>
    <t>동내성 전투</t>
  </si>
  <si>
    <t>동래부순절도</t>
  </si>
  <si>
    <t>T000045</t>
  </si>
  <si>
    <t>진입로 왼편</t>
  </si>
  <si>
    <t>to the left side of the path to</t>
  </si>
  <si>
    <t>isLeftPath</t>
  </si>
  <si>
    <t>공신호</t>
  </si>
  <si>
    <t>PG000009</t>
  </si>
  <si>
    <t>왜군</t>
  </si>
  <si>
    <t>attacked</t>
  </si>
  <si>
    <t>IS000009</t>
  </si>
  <si>
    <t>부산진성</t>
  </si>
  <si>
    <t>동래성</t>
  </si>
  <si>
    <t>P00039</t>
  </si>
  <si>
    <t>왜장(미상)</t>
  </si>
  <si>
    <t>CT000134</t>
  </si>
  <si>
    <t>왜장</t>
  </si>
  <si>
    <t>allowedRespectfulBurial</t>
  </si>
  <si>
    <t>장사를 지내주었다</t>
  </si>
  <si>
    <t>at</t>
  </si>
  <si>
    <t>썼다</t>
  </si>
  <si>
    <t>지었다</t>
  </si>
  <si>
    <t>RS000007</t>
  </si>
  <si>
    <t>RS000008</t>
  </si>
  <si>
    <t>C000028</t>
  </si>
  <si>
    <t>제향하기</t>
  </si>
  <si>
    <t>for</t>
  </si>
  <si>
    <t>C000029</t>
  </si>
  <si>
    <t>C000030</t>
  </si>
  <si>
    <t xml:space="preserve">추모하기 </t>
  </si>
  <si>
    <t>hasUse_Secondary</t>
  </si>
  <si>
    <t>is/was secondarily used as</t>
  </si>
  <si>
    <t>VN000006</t>
  </si>
  <si>
    <t>강수</t>
  </si>
  <si>
    <t>VN000007</t>
  </si>
  <si>
    <t>수천암</t>
  </si>
  <si>
    <t>has on each side</t>
  </si>
  <si>
    <t>hasOnEachSide</t>
  </si>
  <si>
    <t>샘</t>
  </si>
  <si>
    <t>CT000070</t>
  </si>
  <si>
    <t xml:space="preserve">was born in </t>
  </si>
  <si>
    <t>RP000038</t>
  </si>
  <si>
    <t>died</t>
  </si>
  <si>
    <t>died in</t>
  </si>
  <si>
    <t>청주박훈신도비</t>
  </si>
  <si>
    <t>P00007</t>
  </si>
  <si>
    <t>박필주</t>
  </si>
  <si>
    <t>청주박훈신도비문</t>
  </si>
  <si>
    <t>IL000007</t>
  </si>
  <si>
    <t>allowed a respectful burial for</t>
  </si>
  <si>
    <t>CT000055</t>
  </si>
  <si>
    <t>강학</t>
  </si>
  <si>
    <t>CT000058</t>
  </si>
  <si>
    <t>회의</t>
  </si>
  <si>
    <t>거주</t>
  </si>
  <si>
    <t>C000034</t>
  </si>
  <si>
    <t>중수</t>
  </si>
  <si>
    <t>was repaired</t>
  </si>
  <si>
    <t>wasRepaired</t>
  </si>
  <si>
    <t>TP000001</t>
  </si>
  <si>
    <t>청주 수천암 부엌</t>
  </si>
  <si>
    <t>TP000002</t>
  </si>
  <si>
    <t>청주 수천암 방 1</t>
  </si>
  <si>
    <t>TP000003</t>
  </si>
  <si>
    <t>청주 수천암 대청</t>
  </si>
  <si>
    <t>TP000004</t>
  </si>
  <si>
    <t>청주 수천암 방 2</t>
  </si>
  <si>
    <t>TP000005</t>
  </si>
  <si>
    <t>청주 수천암 툇마루</t>
  </si>
  <si>
    <t>istotheRight</t>
  </si>
  <si>
    <t>is to the right of</t>
  </si>
  <si>
    <t>툇마루</t>
  </si>
  <si>
    <t>대청</t>
  </si>
  <si>
    <t>방</t>
  </si>
  <si>
    <t>CT000031</t>
  </si>
  <si>
    <t>CT000032</t>
  </si>
  <si>
    <t>C000035</t>
  </si>
  <si>
    <t>CT000129</t>
  </si>
  <si>
    <t>건축요소</t>
  </si>
  <si>
    <t>arch space</t>
  </si>
  <si>
    <t>hasForm</t>
  </si>
  <si>
    <t>has the shape</t>
  </si>
  <si>
    <t>IT000011</t>
  </si>
  <si>
    <t>음력 3월</t>
  </si>
  <si>
    <t>IT000012</t>
  </si>
  <si>
    <t>음력 9월</t>
  </si>
  <si>
    <t>IT000001</t>
  </si>
  <si>
    <t>음력 3월 15일</t>
  </si>
  <si>
    <t>IT000002</t>
  </si>
  <si>
    <t>음력 9월 15일</t>
  </si>
  <si>
    <t>hasPerformed</t>
  </si>
  <si>
    <t>has performed</t>
  </si>
  <si>
    <t>높이</t>
  </si>
  <si>
    <t>폭</t>
  </si>
  <si>
    <t>두깨</t>
  </si>
  <si>
    <t>RS000004</t>
  </si>
  <si>
    <t>청주 신항서원 (淸州 莘巷書院)</t>
  </si>
  <si>
    <t>RS000005</t>
  </si>
  <si>
    <t>RS000009</t>
  </si>
  <si>
    <t>isFurtherReading</t>
  </si>
  <si>
    <t>has further reading</t>
  </si>
  <si>
    <t>~에 대한 학술적 자료</t>
  </si>
  <si>
    <t>~에 대해 더 읽기</t>
  </si>
  <si>
    <t>use</t>
  </si>
  <si>
    <t>wasExiled</t>
  </si>
  <si>
    <t>was exiled</t>
  </si>
  <si>
    <t>CT000033</t>
  </si>
  <si>
    <t>선승</t>
  </si>
  <si>
    <t>CT000053</t>
  </si>
  <si>
    <t>부엌</t>
  </si>
  <si>
    <t>IE000002</t>
  </si>
  <si>
    <t>IS000017</t>
  </si>
  <si>
    <t>모가울</t>
  </si>
  <si>
    <t>박훈 유허지</t>
  </si>
  <si>
    <t>IS000018</t>
  </si>
  <si>
    <t>praised his bravery and loyalty</t>
  </si>
  <si>
    <t>충절에 탄복하다</t>
  </si>
  <si>
    <t>praised</t>
  </si>
  <si>
    <t>passed</t>
  </si>
  <si>
    <t>died_patriotically</t>
  </si>
  <si>
    <t>id</t>
  </si>
  <si>
    <t>rel20045</t>
  </si>
  <si>
    <t>rel14072</t>
  </si>
  <si>
    <t>rel11068</t>
  </si>
  <si>
    <t>CT000137</t>
  </si>
  <si>
    <t>CT000139</t>
  </si>
  <si>
    <t>CT000144</t>
  </si>
  <si>
    <t>CT0001040</t>
  </si>
  <si>
    <t>CT0001041</t>
  </si>
  <si>
    <t>CT000047</t>
  </si>
  <si>
    <t>시조</t>
  </si>
  <si>
    <t>CT000128</t>
  </si>
  <si>
    <t>지붕</t>
  </si>
  <si>
    <t>foughtIn</t>
  </si>
  <si>
    <t>fought in</t>
  </si>
  <si>
    <t>CT000138</t>
  </si>
  <si>
    <t>CT000141</t>
  </si>
  <si>
    <t>livedAt</t>
  </si>
  <si>
    <t>lived in</t>
  </si>
  <si>
    <t>TP000006</t>
  </si>
  <si>
    <t>청주 박훈 신도비 후면</t>
  </si>
  <si>
    <t>TP000007</t>
  </si>
  <si>
    <t>청주 박훈 신도비 모루돌</t>
  </si>
  <si>
    <t>TP000008</t>
  </si>
  <si>
    <t>청주 박훈 신도비 지붕돌</t>
  </si>
  <si>
    <t>TP000009</t>
  </si>
  <si>
    <t>청주 박훈 신도비 몸돌</t>
  </si>
  <si>
    <t>IL000008</t>
  </si>
  <si>
    <t>박훈 신도비 후면 글</t>
  </si>
  <si>
    <t>IL000009</t>
  </si>
  <si>
    <t>박훈 신도비 제전</t>
  </si>
  <si>
    <t>P00019</t>
  </si>
  <si>
    <t>성운</t>
  </si>
  <si>
    <t>P00029</t>
  </si>
  <si>
    <t>유척기</t>
  </si>
  <si>
    <t>모루돌</t>
  </si>
  <si>
    <t>지붕돌</t>
  </si>
  <si>
    <t>몸돌</t>
  </si>
  <si>
    <t>화강암</t>
  </si>
  <si>
    <t>네모꼴</t>
  </si>
  <si>
    <t>CT000049</t>
  </si>
  <si>
    <t>일반적이다</t>
  </si>
  <si>
    <t>CD000005</t>
  </si>
  <si>
    <t>CD000004</t>
  </si>
  <si>
    <t>CD000001</t>
  </si>
  <si>
    <t>정교하다</t>
  </si>
  <si>
    <t>hasCondition</t>
  </si>
  <si>
    <t>s condition is</t>
  </si>
  <si>
    <t>well preserved</t>
  </si>
  <si>
    <t>CD000009</t>
  </si>
  <si>
    <t>hasMethod</t>
  </si>
  <si>
    <t>s creation method is</t>
  </si>
  <si>
    <t>CT000145</t>
  </si>
  <si>
    <t>CT000146</t>
  </si>
  <si>
    <t>CT000147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</si>
</sst>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Malgun Gothic Semilight"/>
      <family val="2"/>
    </font>
    <font>
      <b/>
      <sz val="8"/>
      <color theme="1"/>
      <name val="Malgun Gothic Semilight"/>
      <family val="2"/>
    </font>
    <font>
      <sz val="8"/>
      <color theme="1"/>
      <name val="Malgun Gothic Semilight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Malgun Gothic Semi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1" fontId="2" fillId="0" borderId="0" xfId="0" applyNumberFormat="1" applyFont="1" applyFill="1" applyAlignment="1">
      <alignment horizontal="left" vertical="top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0" fontId="2" fillId="0" borderId="0" xfId="1" applyFont="1" applyFill="1" applyAlignment="1">
      <alignment horizontal="left" vertical="top"/>
    </xf>
    <xf numFmtId="0" fontId="2" fillId="0" borderId="0" xfId="1" applyFont="1" applyFill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1" fontId="2" fillId="0" borderId="0" xfId="0" applyNumberFormat="1" applyFont="1" applyAlignment="1">
      <alignment horizontal="left" vertical="top" wrapText="1"/>
    </xf>
    <xf numFmtId="0" fontId="2" fillId="0" borderId="0" xfId="0" applyFont="1" applyFill="1" applyAlignment="1">
      <alignment horizontal="lef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opLeftCell="J1" workbookViewId="0">
      <pane ySplit="1" topLeftCell="A53" activePane="bottomLeft" state="frozen"/>
      <selection pane="bottomLeft" activeCell="Z71" sqref="Z71:AB73"/>
    </sheetView>
  </sheetViews>
  <sheetFormatPr defaultRowHeight="11.5" x14ac:dyDescent="0.45"/>
  <cols>
    <col min="1" max="1" width="5.6328125" style="2" customWidth="1"/>
    <col min="2" max="2" width="8.7265625" style="2"/>
    <col min="3" max="3" width="14.453125" style="2" customWidth="1"/>
    <col min="4" max="4" width="8.26953125" style="2" customWidth="1"/>
    <col min="5" max="5" width="10.6328125" style="2" customWidth="1"/>
    <col min="6" max="6" width="6.36328125" style="2" customWidth="1"/>
    <col min="7" max="7" width="13.6328125" style="2" customWidth="1"/>
    <col min="8" max="8" width="17.7265625" style="2" customWidth="1"/>
    <col min="9" max="9" width="8.81640625" style="2" customWidth="1"/>
    <col min="10" max="10" width="7.26953125" style="2" customWidth="1"/>
    <col min="11" max="11" width="9.26953125" style="2" customWidth="1"/>
    <col min="12" max="12" width="7.7265625" style="2" customWidth="1"/>
    <col min="13" max="14" width="9.08984375" style="2" customWidth="1"/>
    <col min="15" max="16" width="6.90625" style="2" customWidth="1"/>
    <col min="17" max="17" width="7.453125" style="2" customWidth="1"/>
    <col min="18" max="20" width="8.6328125" style="2" customWidth="1"/>
    <col min="21" max="22" width="7" style="2" customWidth="1"/>
    <col min="23" max="23" width="7.7265625" style="4" customWidth="1"/>
    <col min="24" max="24" width="7.81640625" style="4" customWidth="1"/>
    <col min="25" max="25" width="4.26953125" style="2" customWidth="1"/>
    <col min="26" max="26" width="10.08984375" style="4" customWidth="1"/>
    <col min="27" max="27" width="15.1796875" style="4" customWidth="1"/>
    <col min="28" max="28" width="17.36328125" style="4" customWidth="1"/>
    <col min="29" max="16384" width="8.7265625" style="2"/>
  </cols>
  <sheetData>
    <row r="1" spans="1:28" s="1" customFormat="1" x14ac:dyDescent="0.45">
      <c r="A1" s="1" t="s">
        <v>807</v>
      </c>
      <c r="B1" s="1" t="s">
        <v>0</v>
      </c>
      <c r="D1" s="1" t="s">
        <v>1</v>
      </c>
      <c r="F1" s="1" t="s">
        <v>2</v>
      </c>
      <c r="G1" s="1" t="s">
        <v>113</v>
      </c>
      <c r="H1" s="1" t="s">
        <v>238</v>
      </c>
      <c r="I1" s="1" t="s">
        <v>239</v>
      </c>
      <c r="J1" s="1" t="s">
        <v>105</v>
      </c>
      <c r="K1" s="1" t="s">
        <v>191</v>
      </c>
      <c r="L1" s="1" t="s">
        <v>412</v>
      </c>
      <c r="M1" s="1" t="s">
        <v>346</v>
      </c>
      <c r="N1" s="1" t="s">
        <v>706</v>
      </c>
      <c r="O1" s="1" t="s">
        <v>343</v>
      </c>
      <c r="P1" s="1" t="s">
        <v>713</v>
      </c>
      <c r="Q1" s="1" t="s">
        <v>344</v>
      </c>
      <c r="R1" s="1" t="s">
        <v>175</v>
      </c>
      <c r="S1" s="1" t="s">
        <v>176</v>
      </c>
      <c r="T1" s="1" t="s">
        <v>224</v>
      </c>
      <c r="U1" s="1" t="s">
        <v>240</v>
      </c>
      <c r="V1" s="1" t="s">
        <v>3</v>
      </c>
      <c r="W1" s="3" t="s">
        <v>247</v>
      </c>
      <c r="X1" s="3" t="s">
        <v>248</v>
      </c>
      <c r="Y1" s="1" t="s">
        <v>6</v>
      </c>
      <c r="Z1" s="3" t="s">
        <v>7</v>
      </c>
      <c r="AA1" s="3" t="s">
        <v>8</v>
      </c>
      <c r="AB1" s="3"/>
    </row>
    <row r="2" spans="1:28" x14ac:dyDescent="0.3">
      <c r="A2" s="2">
        <v>11001</v>
      </c>
      <c r="B2" s="4" t="s">
        <v>9</v>
      </c>
      <c r="C2" s="4" t="s">
        <v>10</v>
      </c>
      <c r="D2" s="4" t="s">
        <v>11</v>
      </c>
      <c r="E2" s="4" t="s">
        <v>12</v>
      </c>
      <c r="F2" s="5" t="s">
        <v>13</v>
      </c>
      <c r="G2" s="5" t="s">
        <v>14</v>
      </c>
      <c r="H2" s="5" t="s">
        <v>15</v>
      </c>
      <c r="W2" s="7" t="s">
        <v>16</v>
      </c>
      <c r="X2" s="4">
        <v>20170601</v>
      </c>
      <c r="Y2" s="2">
        <v>1</v>
      </c>
      <c r="Z2" s="4" t="str">
        <f>"match (a"&amp;Y2&amp;"{id:'"&amp;B2&amp;"'}) "&amp;"match (b"&amp;Y2&amp;"{id:'"&amp;D2&amp;"'}) "</f>
        <v xml:space="preserve">match (a1{id:'P00001'}) match (b1{id:'CT000097'}) </v>
      </c>
      <c r="AA2" s="4" t="str">
        <f>"create (a"&amp;Y2&amp;")-[r"&amp;Y2&amp;":"&amp;F2&amp;"{id:'rel"&amp;A2&amp;"', type:'"&amp;G2&amp;"', kr:'"&amp;I2&amp;"', en:'"&amp;H2&amp;"', user:'"&amp;W2&amp;"', date:'"&amp;X2&amp;"', ref:'"&amp;U2&amp;"', ver:'"&amp;V2&amp;"', start:'"&amp;J2&amp;"', end:'"&amp;K2&amp;"', after:'"&amp;L2&amp;"', before:'"&amp;M2&amp;"', at:'"&amp;N2&amp;"', from:'"&amp;O2&amp;"', for:'"&amp;P2&amp;"', to:'"&amp;Q2&amp;"', by:'"&amp;R2&amp;"', in:'"&amp;S2&amp;"', bc:'"&amp;T2&amp;"'}]-&gt;(b"&amp;Y2&amp;")"</f>
        <v>create (a1)-[r1:act{id:'rel11001', type:'heldOffice', kr:'', en:'held the office of', user:'lyndsey', date:'20170601', ref:'', ver:'', start:'', end:'', after:'', before:'', at:'', from:'', for:'', to:'', by:'', in:'', bc:''}]-&gt;(b1)</v>
      </c>
      <c r="AB2" s="4" t="s">
        <v>17</v>
      </c>
    </row>
    <row r="3" spans="1:28" x14ac:dyDescent="0.45">
      <c r="A3" s="2">
        <v>11002</v>
      </c>
      <c r="B3" s="4" t="s">
        <v>9</v>
      </c>
      <c r="C3" s="4" t="s">
        <v>10</v>
      </c>
      <c r="D3" s="4" t="s">
        <v>179</v>
      </c>
      <c r="E3" s="2" t="s">
        <v>180</v>
      </c>
      <c r="F3" s="2" t="s">
        <v>13</v>
      </c>
      <c r="G3" s="2" t="s">
        <v>177</v>
      </c>
      <c r="H3" s="2" t="s">
        <v>178</v>
      </c>
      <c r="R3" s="4" t="s">
        <v>174</v>
      </c>
      <c r="S3" s="2">
        <v>14450000</v>
      </c>
      <c r="W3" s="7" t="s">
        <v>16</v>
      </c>
      <c r="X3" s="4">
        <v>20170601</v>
      </c>
      <c r="Y3" s="2">
        <v>2</v>
      </c>
      <c r="Z3" s="4" t="str">
        <f t="shared" ref="Z3:Z13" si="0">"match (a"&amp;Y3&amp;"{id:'"&amp;B3&amp;"'}) "&amp;"match (b"&amp;Y3&amp;"{id:'"&amp;D3&amp;"'}) "</f>
        <v xml:space="preserve">match (a2{id:'P00001'}) match (b2{id:'CT000102'}) </v>
      </c>
      <c r="AA3" s="4" t="str">
        <f t="shared" ref="AA3:AA66" si="1">"create (a"&amp;Y3&amp;")-[r"&amp;Y3&amp;":"&amp;F3&amp;"{id:'rel"&amp;A3&amp;"', type:'"&amp;G3&amp;"', kr:'"&amp;I3&amp;"', en:'"&amp;H3&amp;"', user:'"&amp;W3&amp;"', date:'"&amp;X3&amp;"', ref:'"&amp;U3&amp;"', ver:'"&amp;V3&amp;"', start:'"&amp;J3&amp;"', end:'"&amp;K3&amp;"', after:'"&amp;L3&amp;"', before:'"&amp;M3&amp;"', at:'"&amp;N3&amp;"', from:'"&amp;O3&amp;"', for:'"&amp;P3&amp;"', to:'"&amp;Q3&amp;"', by:'"&amp;R3&amp;"', in:'"&amp;S3&amp;"', bc:'"&amp;T3&amp;"'}]-&gt;(b"&amp;Y3&amp;")"</f>
        <v>create (a2)-[r2:act{id:'rel11002', type:'wasBestowed', kr:'', en:'was bestowed the title of', user:'lyndsey', date:'20170601', ref:'', ver:'', start:'', end:'', after:'', before:'', at:'', from:'', for:'', to:'', by:'P00002', in:'14450000', bc:''}]-&gt;(b2)</v>
      </c>
      <c r="AB3" s="4" t="s">
        <v>17</v>
      </c>
    </row>
    <row r="4" spans="1:28" x14ac:dyDescent="0.45">
      <c r="A4" s="2">
        <v>11003</v>
      </c>
      <c r="B4" s="4" t="s">
        <v>245</v>
      </c>
      <c r="C4" s="4" t="s">
        <v>27</v>
      </c>
      <c r="D4" s="4" t="s">
        <v>213</v>
      </c>
      <c r="E4" s="2" t="s">
        <v>212</v>
      </c>
      <c r="F4" s="2" t="s">
        <v>191</v>
      </c>
      <c r="G4" s="2" t="s">
        <v>210</v>
      </c>
      <c r="H4" s="2" t="s">
        <v>211</v>
      </c>
      <c r="W4" s="7" t="s">
        <v>16</v>
      </c>
      <c r="X4" s="4">
        <v>20170601</v>
      </c>
      <c r="Y4" s="2">
        <v>3</v>
      </c>
      <c r="Z4" s="4" t="str">
        <f t="shared" si="0"/>
        <v xml:space="preserve">match (a3{id:'TC00003'}) match (b3{id:'IE000004'}) </v>
      </c>
      <c r="AA4" s="4" t="str">
        <f t="shared" si="1"/>
        <v>create (a3)-[r3:end{id:'rel11003', type:'wasDestroyed', kr:'', en:'was destroyed in', user:'lyndsey', date:'20170601', ref:'', ver:'', start:'', end:'', after:'', before:'', at:'', from:'', for:'', to:'', by:'', in:'', bc:''}]-&gt;(b3)</v>
      </c>
      <c r="AB4" s="4" t="s">
        <v>17</v>
      </c>
    </row>
    <row r="5" spans="1:28" x14ac:dyDescent="0.45">
      <c r="A5" s="2">
        <v>11004</v>
      </c>
      <c r="B5" s="4" t="s">
        <v>245</v>
      </c>
      <c r="C5" s="4" t="s">
        <v>27</v>
      </c>
      <c r="D5" s="2">
        <v>16420000</v>
      </c>
      <c r="E5" s="2">
        <v>1642</v>
      </c>
      <c r="F5" s="2" t="s">
        <v>105</v>
      </c>
      <c r="G5" s="2" t="s">
        <v>228</v>
      </c>
      <c r="H5" s="2" t="s">
        <v>229</v>
      </c>
      <c r="W5" s="7" t="s">
        <v>16</v>
      </c>
      <c r="X5" s="4">
        <v>20170601</v>
      </c>
      <c r="Y5" s="2">
        <v>4</v>
      </c>
      <c r="Z5" s="4" t="str">
        <f t="shared" si="0"/>
        <v xml:space="preserve">match (a4{id:'TC00003'}) match (b4{id:'16420000'}) </v>
      </c>
      <c r="AA5" s="4" t="str">
        <f t="shared" si="1"/>
        <v>create (a4)-[r4:start{id:'rel11004', type:'wasReconstructed', kr:'', en:'was reconstructed in', user:'lyndsey', date:'20170601', ref:'', ver:'', start:'', end:'', after:'', before:'', at:'', from:'', for:'', to:'', by:'', in:'', bc:''}]-&gt;(b4)</v>
      </c>
      <c r="AB5" s="4" t="s">
        <v>17</v>
      </c>
    </row>
    <row r="6" spans="1:28" x14ac:dyDescent="0.45">
      <c r="A6" s="2">
        <v>11005</v>
      </c>
      <c r="B6" s="4" t="s">
        <v>245</v>
      </c>
      <c r="C6" s="4" t="s">
        <v>27</v>
      </c>
      <c r="D6" s="2">
        <v>15700000</v>
      </c>
      <c r="E6" s="2">
        <v>1570</v>
      </c>
      <c r="F6" s="2" t="s">
        <v>105</v>
      </c>
      <c r="G6" s="2" t="s">
        <v>217</v>
      </c>
      <c r="H6" s="2" t="s">
        <v>218</v>
      </c>
      <c r="W6" s="7" t="s">
        <v>16</v>
      </c>
      <c r="X6" s="4">
        <v>20170601</v>
      </c>
      <c r="Y6" s="2">
        <v>5</v>
      </c>
      <c r="Z6" s="4" t="str">
        <f t="shared" si="0"/>
        <v xml:space="preserve">match (a5{id:'TC00003'}) match (b5{id:'15700000'}) </v>
      </c>
      <c r="AA6" s="4" t="str">
        <f t="shared" si="1"/>
        <v>create (a5)-[r5:start{id:'rel11005', type:'wasBuilt', kr:'', en:'was first built in', user:'lyndsey', date:'20170601', ref:'', ver:'', start:'', end:'', after:'', before:'', at:'', from:'', for:'', to:'', by:'', in:'', bc:''}]-&gt;(b5)</v>
      </c>
      <c r="AB6" s="4" t="s">
        <v>17</v>
      </c>
    </row>
    <row r="7" spans="1:28" x14ac:dyDescent="0.45">
      <c r="A7" s="2">
        <v>11006</v>
      </c>
      <c r="B7" s="4" t="s">
        <v>245</v>
      </c>
      <c r="C7" s="4" t="s">
        <v>27</v>
      </c>
      <c r="D7" s="4" t="s">
        <v>225</v>
      </c>
      <c r="E7" s="2" t="s">
        <v>219</v>
      </c>
      <c r="F7" s="2" t="s">
        <v>105</v>
      </c>
      <c r="G7" s="2" t="s">
        <v>223</v>
      </c>
      <c r="H7" s="2" t="s">
        <v>223</v>
      </c>
      <c r="W7" s="7" t="s">
        <v>16</v>
      </c>
      <c r="X7" s="4">
        <v>20170601</v>
      </c>
      <c r="Y7" s="2">
        <v>6</v>
      </c>
      <c r="Z7" s="4" t="str">
        <f t="shared" si="0"/>
        <v xml:space="preserve">match (a6{id:'TC00003'}) match (b6{id:'VN000008'}) </v>
      </c>
      <c r="AA7" s="4" t="str">
        <f t="shared" si="1"/>
        <v>create (a6)-[r6:start{id:'rel11006', type:'wasNamed', kr:'', en:'wasNamed', user:'lyndsey', date:'20170601', ref:'', ver:'', start:'', end:'', after:'', before:'', at:'', from:'', for:'', to:'', by:'', in:'', bc:''}]-&gt;(b6)</v>
      </c>
      <c r="AB7" s="4" t="s">
        <v>17</v>
      </c>
    </row>
    <row r="8" spans="1:28" x14ac:dyDescent="0.45">
      <c r="A8" s="2">
        <v>11007</v>
      </c>
      <c r="B8" s="4" t="s">
        <v>245</v>
      </c>
      <c r="C8" s="4" t="s">
        <v>27</v>
      </c>
      <c r="D8" s="4" t="s">
        <v>237</v>
      </c>
      <c r="E8" s="2" t="s">
        <v>220</v>
      </c>
      <c r="F8" s="2" t="s">
        <v>214</v>
      </c>
      <c r="G8" s="2" t="s">
        <v>221</v>
      </c>
      <c r="H8" s="2" t="s">
        <v>222</v>
      </c>
      <c r="S8" s="2">
        <v>16600000</v>
      </c>
      <c r="T8" s="4" t="s">
        <v>236</v>
      </c>
      <c r="W8" s="7" t="s">
        <v>16</v>
      </c>
      <c r="X8" s="4">
        <v>20170601</v>
      </c>
      <c r="Y8" s="2">
        <v>7</v>
      </c>
      <c r="Z8" s="4" t="str">
        <f t="shared" si="0"/>
        <v xml:space="preserve">match (a7{id:'TC00003'}) match (b7{id:'VN000012'}) </v>
      </c>
      <c r="AA8" s="4" t="str">
        <f t="shared" si="1"/>
        <v>create (a7)-[r7:trans{id:'rel11007', type:'wasRenamed', kr:'', en:'was renamed', user:'lyndsey', date:'20170601', ref:'', ver:'', start:'', end:'', after:'', before:'', at:'', from:'', for:'', to:'', by:'', in:'16600000', bc:'CT000065'}]-&gt;(b7)</v>
      </c>
      <c r="AB8" s="4" t="s">
        <v>17</v>
      </c>
    </row>
    <row r="9" spans="1:28" x14ac:dyDescent="0.45">
      <c r="A9" s="2">
        <v>11008</v>
      </c>
      <c r="B9" s="4" t="s">
        <v>245</v>
      </c>
      <c r="C9" s="4" t="s">
        <v>27</v>
      </c>
      <c r="D9" s="2">
        <v>19040000</v>
      </c>
      <c r="E9" s="2">
        <v>1904</v>
      </c>
      <c r="F9" s="2" t="s">
        <v>105</v>
      </c>
      <c r="G9" s="2" t="s">
        <v>228</v>
      </c>
      <c r="H9" s="2" t="s">
        <v>229</v>
      </c>
      <c r="I9" s="2" t="s">
        <v>268</v>
      </c>
      <c r="W9" s="7" t="s">
        <v>16</v>
      </c>
      <c r="X9" s="4">
        <v>20170601</v>
      </c>
      <c r="Y9" s="2">
        <v>8</v>
      </c>
      <c r="Z9" s="4" t="str">
        <f t="shared" si="0"/>
        <v xml:space="preserve">match (a8{id:'TC00003'}) match (b8{id:'19040000'}) </v>
      </c>
      <c r="AA9" s="4" t="str">
        <f t="shared" si="1"/>
        <v>create (a8)-[r8:start{id:'rel11008', type:'wasReconstructed', kr:'재건', en:'was reconstructed in', user:'lyndsey', date:'20170601', ref:'', ver:'', start:'', end:'', after:'', before:'', at:'', from:'', for:'', to:'', by:'', in:'', bc:''}]-&gt;(b8)</v>
      </c>
      <c r="AB9" s="4" t="s">
        <v>17</v>
      </c>
    </row>
    <row r="10" spans="1:28" ht="23" x14ac:dyDescent="0.45">
      <c r="A10" s="2">
        <v>11009</v>
      </c>
      <c r="B10" s="4" t="s">
        <v>245</v>
      </c>
      <c r="C10" s="4" t="s">
        <v>27</v>
      </c>
      <c r="D10" s="2">
        <v>18710000</v>
      </c>
      <c r="E10" s="2">
        <v>1871</v>
      </c>
      <c r="F10" s="2" t="s">
        <v>191</v>
      </c>
      <c r="G10" s="2" t="s">
        <v>265</v>
      </c>
      <c r="H10" s="2" t="s">
        <v>266</v>
      </c>
      <c r="I10" s="2" t="s">
        <v>267</v>
      </c>
      <c r="T10" s="4" t="s">
        <v>235</v>
      </c>
      <c r="W10" s="7" t="s">
        <v>16</v>
      </c>
      <c r="X10" s="4">
        <v>20170601</v>
      </c>
      <c r="Y10" s="2">
        <v>9</v>
      </c>
      <c r="Z10" s="4" t="str">
        <f t="shared" si="0"/>
        <v xml:space="preserve">match (a9{id:'TC00003'}) match (b9{id:'18710000'}) </v>
      </c>
      <c r="AA10" s="4" t="str">
        <f t="shared" si="1"/>
        <v>create (a9)-[r9:end{id:'rel11009', type:'wasShutDown', kr:'~폐지되었다', en:'was shut down', user:'lyndsey', date:'20170601', ref:'', ver:'', start:'', end:'', after:'', before:'', at:'', from:'', for:'', to:'', by:'', in:'', bc:'IE000005'}]-&gt;(b9)</v>
      </c>
      <c r="AB10" s="4" t="s">
        <v>17</v>
      </c>
    </row>
    <row r="11" spans="1:28" x14ac:dyDescent="0.45">
      <c r="A11" s="2">
        <v>11010</v>
      </c>
      <c r="B11" s="4" t="s">
        <v>245</v>
      </c>
      <c r="C11" s="4" t="s">
        <v>27</v>
      </c>
      <c r="D11" s="2">
        <v>19570000</v>
      </c>
      <c r="E11" s="2">
        <v>1957</v>
      </c>
      <c r="F11" s="2" t="s">
        <v>105</v>
      </c>
      <c r="G11" s="2" t="s">
        <v>228</v>
      </c>
      <c r="H11" s="2" t="s">
        <v>229</v>
      </c>
      <c r="I11" s="2" t="s">
        <v>273</v>
      </c>
      <c r="R11" s="4" t="s">
        <v>234</v>
      </c>
      <c r="W11" s="7" t="s">
        <v>16</v>
      </c>
      <c r="X11" s="4">
        <v>20170601</v>
      </c>
      <c r="Y11" s="2">
        <v>10</v>
      </c>
      <c r="Z11" s="4" t="str">
        <f t="shared" si="0"/>
        <v xml:space="preserve">match (a10{id:'TC00003'}) match (b10{id:'19570000'}) </v>
      </c>
      <c r="AA11" s="4" t="str">
        <f t="shared" si="1"/>
        <v>create (a10)-[r10:start{id:'rel11010', type:'wasReconstructed', kr:'복원', en:'was reconstructed in', user:'lyndsey', date:'20170601', ref:'', ver:'', start:'', end:'', after:'', before:'', at:'', from:'', for:'', to:'', by:'PG000007', in:'', bc:''}]-&gt;(b10)</v>
      </c>
      <c r="AB11" s="4" t="s">
        <v>17</v>
      </c>
    </row>
    <row r="12" spans="1:28" x14ac:dyDescent="0.45">
      <c r="A12" s="2">
        <v>11011</v>
      </c>
      <c r="B12" s="4" t="s">
        <v>245</v>
      </c>
      <c r="C12" s="4" t="s">
        <v>27</v>
      </c>
      <c r="D12" s="2">
        <v>19870000</v>
      </c>
      <c r="E12" s="2">
        <v>1987</v>
      </c>
      <c r="F12" s="2" t="s">
        <v>214</v>
      </c>
      <c r="G12" s="2" t="s">
        <v>230</v>
      </c>
      <c r="H12" s="2" t="s">
        <v>231</v>
      </c>
      <c r="I12" s="2" t="s">
        <v>274</v>
      </c>
      <c r="W12" s="7" t="s">
        <v>16</v>
      </c>
      <c r="X12" s="4">
        <v>20170601</v>
      </c>
      <c r="Y12" s="2">
        <v>11</v>
      </c>
      <c r="Z12" s="4" t="str">
        <f t="shared" si="0"/>
        <v xml:space="preserve">match (a11{id:'TC00003'}) match (b11{id:'19870000'}) </v>
      </c>
      <c r="AA12" s="4" t="str">
        <f t="shared" si="1"/>
        <v>create (a11)-[r11:trans{id:'rel11011', type:'wasRenovated', kr:'보수', en:'was renovated in ', user:'lyndsey', date:'20170601', ref:'', ver:'', start:'', end:'', after:'', before:'', at:'', from:'', for:'', to:'', by:'', in:'', bc:''}]-&gt;(b11)</v>
      </c>
      <c r="AB12" s="4" t="s">
        <v>17</v>
      </c>
    </row>
    <row r="13" spans="1:28" ht="23" x14ac:dyDescent="0.3">
      <c r="A13" s="2">
        <v>11012</v>
      </c>
      <c r="B13" s="7" t="s">
        <v>84</v>
      </c>
      <c r="C13" s="7" t="s">
        <v>85</v>
      </c>
      <c r="D13" s="7" t="s">
        <v>38</v>
      </c>
      <c r="E13" s="7" t="s">
        <v>39</v>
      </c>
      <c r="F13" s="8" t="s">
        <v>105</v>
      </c>
      <c r="G13" s="6" t="s">
        <v>241</v>
      </c>
      <c r="H13" s="8" t="s">
        <v>106</v>
      </c>
      <c r="I13" s="8" t="s">
        <v>107</v>
      </c>
      <c r="S13" s="4" t="s">
        <v>663</v>
      </c>
      <c r="T13" s="4"/>
      <c r="U13" s="4" t="s">
        <v>108</v>
      </c>
      <c r="W13" s="7" t="s">
        <v>16</v>
      </c>
      <c r="X13" s="4">
        <v>20170601</v>
      </c>
      <c r="Y13" s="2">
        <v>12</v>
      </c>
      <c r="Z13" s="4" t="str">
        <f t="shared" si="0"/>
        <v xml:space="preserve">match (a12{id:'T000007'}) match (b12{id:'T000001'}) </v>
      </c>
      <c r="AA13" s="4" t="str">
        <f t="shared" si="1"/>
        <v>create (a12)-[r12:start{id:'rel11012', type:'wasCopied', kr:'~를 모사한 것이다', en:'was copied from', user:'lyndsey', date:'20170601', ref:'IL000002', ver:'', start:'', end:'', after:'', before:'', at:'', from:'', for:'', to:'', by:'', in:'IT000000', bc:''}]-&gt;(b12)</v>
      </c>
      <c r="AB13" s="4" t="s">
        <v>17</v>
      </c>
    </row>
    <row r="14" spans="1:28" x14ac:dyDescent="0.45">
      <c r="A14" s="2">
        <v>11013</v>
      </c>
      <c r="B14" s="4" t="s">
        <v>32</v>
      </c>
      <c r="C14" s="4" t="s">
        <v>320</v>
      </c>
      <c r="D14" s="4" t="s">
        <v>663</v>
      </c>
      <c r="E14" s="4" t="s">
        <v>416</v>
      </c>
      <c r="F14" s="2" t="s">
        <v>214</v>
      </c>
      <c r="G14" s="2" t="s">
        <v>341</v>
      </c>
      <c r="H14" s="2" t="s">
        <v>342</v>
      </c>
      <c r="M14" s="2">
        <v>15940000</v>
      </c>
      <c r="O14" s="4" t="s">
        <v>345</v>
      </c>
      <c r="P14" s="4"/>
      <c r="Q14" s="4" t="s">
        <v>74</v>
      </c>
      <c r="W14" s="7" t="s">
        <v>16</v>
      </c>
      <c r="X14" s="4">
        <v>20170601</v>
      </c>
      <c r="Y14" s="2">
        <v>13</v>
      </c>
      <c r="Z14" s="4" t="str">
        <f t="shared" ref="Z14:Z43" si="2">"match (a"&amp;Y14&amp;"{id:'"&amp;B14&amp;"'}) "&amp;"match (b"&amp;Y14&amp;"{id:'"&amp;D14&amp;"'}) "</f>
        <v xml:space="preserve">match (a13{id:'T000017'}) match (b13{id:'IT000000'}) </v>
      </c>
      <c r="AA14" s="4" t="str">
        <f t="shared" si="1"/>
        <v>create (a13)-[r13:trans{id:'rel11013', type:'wasRelocated', kr:'', en:'was relocated', user:'lyndsey', date:'20170601', ref:'', ver:'', start:'', end:'', after:'', before:'15940000', at:'', from:'IS000010', for:'', to:'IS000012', by:'', in:'', bc:''}]-&gt;(b13)</v>
      </c>
      <c r="AB14" s="4" t="s">
        <v>17</v>
      </c>
    </row>
    <row r="15" spans="1:28" x14ac:dyDescent="0.45">
      <c r="A15" s="2">
        <v>11014</v>
      </c>
      <c r="B15" s="4" t="s">
        <v>32</v>
      </c>
      <c r="C15" s="4" t="s">
        <v>320</v>
      </c>
      <c r="D15" s="2">
        <v>16100000</v>
      </c>
      <c r="F15" s="2" t="s">
        <v>214</v>
      </c>
      <c r="G15" s="2" t="s">
        <v>341</v>
      </c>
      <c r="H15" s="2" t="s">
        <v>342</v>
      </c>
      <c r="O15" s="4" t="s">
        <v>345</v>
      </c>
      <c r="P15" s="4"/>
      <c r="Q15" s="4" t="s">
        <v>74</v>
      </c>
      <c r="U15" s="4" t="s">
        <v>709</v>
      </c>
      <c r="W15" s="7" t="s">
        <v>16</v>
      </c>
      <c r="X15" s="4">
        <v>20170601</v>
      </c>
      <c r="Y15" s="2">
        <v>14</v>
      </c>
      <c r="Z15" s="4" t="str">
        <f t="shared" si="2"/>
        <v xml:space="preserve">match (a14{id:'T000017'}) match (b14{id:'16100000'}) </v>
      </c>
      <c r="AA15" s="4" t="str">
        <f t="shared" si="1"/>
        <v>create (a14)-[r14:trans{id:'rel11014', type:'wasRelocated', kr:'', en:'was relocated', user:'lyndsey', date:'20170601', ref:'RS000007', ver:'', start:'', end:'', after:'', before:'', at:'', from:'IS000010', for:'', to:'IS000012', by:'', in:'', bc:''}]-&gt;(b14)</v>
      </c>
      <c r="AB15" s="4" t="s">
        <v>17</v>
      </c>
    </row>
    <row r="16" spans="1:28" x14ac:dyDescent="0.45">
      <c r="A16" s="2">
        <v>11015</v>
      </c>
      <c r="B16" s="4" t="s">
        <v>32</v>
      </c>
      <c r="C16" s="4" t="s">
        <v>320</v>
      </c>
      <c r="D16" s="2">
        <v>15950000</v>
      </c>
      <c r="F16" s="2" t="s">
        <v>214</v>
      </c>
      <c r="G16" s="2" t="s">
        <v>341</v>
      </c>
      <c r="H16" s="2" t="s">
        <v>342</v>
      </c>
      <c r="O16" s="4" t="s">
        <v>345</v>
      </c>
      <c r="P16" s="4"/>
      <c r="Q16" s="4" t="s">
        <v>74</v>
      </c>
      <c r="U16" s="4" t="s">
        <v>710</v>
      </c>
      <c r="W16" s="7" t="s">
        <v>16</v>
      </c>
      <c r="X16" s="4">
        <v>20170601</v>
      </c>
      <c r="Y16" s="2">
        <v>15</v>
      </c>
      <c r="Z16" s="4" t="str">
        <f t="shared" si="2"/>
        <v xml:space="preserve">match (a15{id:'T000017'}) match (b15{id:'15950000'}) </v>
      </c>
      <c r="AA16" s="4" t="str">
        <f t="shared" si="1"/>
        <v>create (a15)-[r15:trans{id:'rel11015', type:'wasRelocated', kr:'', en:'was relocated', user:'lyndsey', date:'20170601', ref:'RS000008', ver:'', start:'', end:'', after:'', before:'', at:'', from:'IS000010', for:'', to:'IS000012', by:'', in:'', bc:''}]-&gt;(b15)</v>
      </c>
      <c r="AB16" s="4" t="s">
        <v>17</v>
      </c>
    </row>
    <row r="17" spans="1:28" x14ac:dyDescent="0.45">
      <c r="A17" s="2">
        <v>11016</v>
      </c>
      <c r="B17" s="4" t="s">
        <v>310</v>
      </c>
      <c r="C17" s="4" t="s">
        <v>311</v>
      </c>
      <c r="D17" s="4" t="s">
        <v>663</v>
      </c>
      <c r="E17" s="4" t="s">
        <v>416</v>
      </c>
      <c r="F17" s="2" t="s">
        <v>105</v>
      </c>
      <c r="G17" s="2" t="s">
        <v>413</v>
      </c>
      <c r="H17" s="2" t="s">
        <v>414</v>
      </c>
      <c r="L17" s="2">
        <v>16840000</v>
      </c>
      <c r="W17" s="7" t="s">
        <v>16</v>
      </c>
      <c r="X17" s="4">
        <v>20170601</v>
      </c>
      <c r="Y17" s="2">
        <v>16</v>
      </c>
      <c r="Z17" s="4" t="str">
        <f t="shared" si="2"/>
        <v xml:space="preserve">match (a16{id:'T000023'}) match (b16{id:'IT000000'}) </v>
      </c>
      <c r="AA17" s="4" t="str">
        <f t="shared" si="1"/>
        <v>create (a16)-[r16:start{id:'rel11016', type:'wasConstructed', kr:'', en:'was constructed', user:'lyndsey', date:'20170601', ref:'', ver:'', start:'', end:'', after:'16840000', before:'', at:'', from:'', for:'', to:'', by:'', in:'', bc:''}]-&gt;(b16)</v>
      </c>
      <c r="AB17" s="4" t="s">
        <v>17</v>
      </c>
    </row>
    <row r="18" spans="1:28" x14ac:dyDescent="0.3">
      <c r="A18" s="2">
        <v>11017</v>
      </c>
      <c r="B18" s="4" t="s">
        <v>308</v>
      </c>
      <c r="C18" s="4" t="s">
        <v>309</v>
      </c>
      <c r="D18" s="2">
        <v>17040000</v>
      </c>
      <c r="F18" s="6" t="s">
        <v>105</v>
      </c>
      <c r="G18" s="6" t="s">
        <v>228</v>
      </c>
      <c r="H18" s="6" t="s">
        <v>347</v>
      </c>
      <c r="W18" s="7" t="s">
        <v>16</v>
      </c>
      <c r="X18" s="4">
        <v>20170601</v>
      </c>
      <c r="Y18" s="2">
        <v>17</v>
      </c>
      <c r="Z18" s="4" t="str">
        <f t="shared" si="2"/>
        <v xml:space="preserve">match (a17{id:'T000026'}) match (b17{id:'17040000'}) </v>
      </c>
      <c r="AA18" s="4" t="str">
        <f t="shared" si="1"/>
        <v>create (a17)-[r17:start{id:'rel11017', type:'wasReconstructed', kr:'', en:'was reconstructed', user:'lyndsey', date:'20170601', ref:'', ver:'', start:'', end:'', after:'', before:'', at:'', from:'', for:'', to:'', by:'', in:'', bc:''}]-&gt;(b17)</v>
      </c>
      <c r="AB18" s="4" t="s">
        <v>17</v>
      </c>
    </row>
    <row r="19" spans="1:28" x14ac:dyDescent="0.45">
      <c r="A19" s="2">
        <v>11018</v>
      </c>
      <c r="B19" s="4" t="s">
        <v>312</v>
      </c>
      <c r="C19" s="4" t="s">
        <v>313</v>
      </c>
      <c r="D19" s="4" t="s">
        <v>663</v>
      </c>
      <c r="E19" s="4" t="s">
        <v>416</v>
      </c>
      <c r="F19" s="2" t="s">
        <v>105</v>
      </c>
      <c r="G19" s="2" t="s">
        <v>413</v>
      </c>
      <c r="H19" s="2" t="s">
        <v>414</v>
      </c>
      <c r="L19" s="2">
        <v>17370000</v>
      </c>
      <c r="W19" s="7" t="s">
        <v>16</v>
      </c>
      <c r="X19" s="4">
        <v>20170601</v>
      </c>
      <c r="Y19" s="2">
        <v>18</v>
      </c>
      <c r="Z19" s="4" t="str">
        <f t="shared" si="2"/>
        <v xml:space="preserve">match (a18{id:'T000024'}) match (b18{id:'IT000000'}) </v>
      </c>
      <c r="AA19" s="4" t="str">
        <f t="shared" si="1"/>
        <v>create (a18)-[r18:start{id:'rel11018', type:'wasConstructed', kr:'', en:'was constructed', user:'lyndsey', date:'20170601', ref:'', ver:'', start:'', end:'', after:'17370000', before:'', at:'', from:'', for:'', to:'', by:'', in:'', bc:''}]-&gt;(b18)</v>
      </c>
      <c r="AB19" s="4" t="s">
        <v>17</v>
      </c>
    </row>
    <row r="20" spans="1:28" x14ac:dyDescent="0.3">
      <c r="A20" s="2">
        <v>11019</v>
      </c>
      <c r="B20" s="4" t="s">
        <v>479</v>
      </c>
      <c r="C20" s="4" t="s">
        <v>314</v>
      </c>
      <c r="D20" s="2">
        <v>17040000</v>
      </c>
      <c r="F20" s="6" t="s">
        <v>105</v>
      </c>
      <c r="G20" s="6" t="s">
        <v>228</v>
      </c>
      <c r="H20" s="6" t="s">
        <v>347</v>
      </c>
      <c r="W20" s="7" t="s">
        <v>16</v>
      </c>
      <c r="X20" s="4">
        <v>20170601</v>
      </c>
      <c r="Y20" s="2">
        <v>19</v>
      </c>
      <c r="Z20" s="4" t="str">
        <f t="shared" si="2"/>
        <v xml:space="preserve">match (a19{id:'T000036'}) match (b19{id:'17040000'}) </v>
      </c>
      <c r="AA20" s="4" t="str">
        <f t="shared" si="1"/>
        <v>create (a19)-[r19:start{id:'rel11019', type:'wasReconstructed', kr:'', en:'was reconstructed', user:'lyndsey', date:'20170601', ref:'', ver:'', start:'', end:'', after:'', before:'', at:'', from:'', for:'', to:'', by:'', in:'', bc:''}]-&gt;(b19)</v>
      </c>
      <c r="AB20" s="4" t="s">
        <v>17</v>
      </c>
    </row>
    <row r="21" spans="1:28" x14ac:dyDescent="0.3">
      <c r="A21" s="2">
        <v>11020</v>
      </c>
      <c r="B21" s="4" t="s">
        <v>479</v>
      </c>
      <c r="C21" s="4" t="s">
        <v>314</v>
      </c>
      <c r="D21" s="4" t="s">
        <v>308</v>
      </c>
      <c r="E21" s="4" t="s">
        <v>309</v>
      </c>
      <c r="F21" s="6" t="s">
        <v>348</v>
      </c>
      <c r="G21" s="6" t="s">
        <v>349</v>
      </c>
      <c r="H21" s="6" t="s">
        <v>350</v>
      </c>
      <c r="M21" s="2">
        <v>17040000</v>
      </c>
      <c r="W21" s="7" t="s">
        <v>16</v>
      </c>
      <c r="X21" s="4">
        <v>20170601</v>
      </c>
      <c r="Y21" s="2">
        <v>20</v>
      </c>
      <c r="Z21" s="4" t="str">
        <f t="shared" si="2"/>
        <v xml:space="preserve">match (a20{id:'T000036'}) match (b20{id:'T000026'}) </v>
      </c>
      <c r="AA21" s="4" t="str">
        <f t="shared" si="1"/>
        <v>create (a20)-[r20:layout{id:'rel11020', type:'ismade_TogetherWith', kr:'', en:'is made together with', user:'lyndsey', date:'20170601', ref:'', ver:'', start:'', end:'', after:'', before:'17040000', at:'', from:'', for:'', to:'', by:'', in:'', bc:''}]-&gt;(b20)</v>
      </c>
      <c r="AB21" s="4" t="s">
        <v>17</v>
      </c>
    </row>
    <row r="22" spans="1:28" x14ac:dyDescent="0.3">
      <c r="A22" s="2">
        <v>11021</v>
      </c>
      <c r="B22" s="4" t="s">
        <v>405</v>
      </c>
      <c r="C22" s="5" t="s">
        <v>402</v>
      </c>
      <c r="D22" s="4" t="s">
        <v>407</v>
      </c>
      <c r="E22" s="5" t="s">
        <v>408</v>
      </c>
      <c r="F22" s="2" t="s">
        <v>105</v>
      </c>
      <c r="G22" s="2" t="s">
        <v>406</v>
      </c>
      <c r="H22" s="2" t="s">
        <v>410</v>
      </c>
      <c r="I22" s="2" t="s">
        <v>708</v>
      </c>
      <c r="R22" s="4" t="s">
        <v>409</v>
      </c>
      <c r="S22" s="2">
        <v>20010000</v>
      </c>
      <c r="W22" s="7" t="s">
        <v>16</v>
      </c>
      <c r="X22" s="4">
        <v>20170601</v>
      </c>
      <c r="Y22" s="2">
        <v>21</v>
      </c>
      <c r="Z22" s="4" t="str">
        <f t="shared" si="2"/>
        <v xml:space="preserve">match (a21{id:'IL000004'}) match (b21{id:'P00038'}) </v>
      </c>
      <c r="AA22" s="4" t="str">
        <f t="shared" si="1"/>
        <v>create (a21)-[r21:start{id:'rel11021', type:'wasComposedBy', kr:'지었다', en:'was composed by', user:'lyndsey', date:'20170601', ref:'', ver:'', start:'', end:'', after:'', before:'', at:'', from:'', for:'', to:'', by:'II000006', in:'20010000', bc:''}]-&gt;(b21)</v>
      </c>
      <c r="AB22" s="4" t="s">
        <v>17</v>
      </c>
    </row>
    <row r="23" spans="1:28" x14ac:dyDescent="0.45">
      <c r="A23" s="2">
        <v>11022</v>
      </c>
      <c r="B23" s="4" t="s">
        <v>593</v>
      </c>
      <c r="C23" s="2" t="s">
        <v>592</v>
      </c>
      <c r="D23" s="4" t="s">
        <v>594</v>
      </c>
      <c r="E23" s="2" t="s">
        <v>590</v>
      </c>
      <c r="F23" s="2" t="s">
        <v>105</v>
      </c>
      <c r="G23" s="2" t="s">
        <v>406</v>
      </c>
      <c r="H23" s="2" t="s">
        <v>410</v>
      </c>
      <c r="I23" s="2" t="s">
        <v>708</v>
      </c>
      <c r="W23" s="7" t="s">
        <v>16</v>
      </c>
      <c r="X23" s="4">
        <v>20170601</v>
      </c>
      <c r="Y23" s="2">
        <v>22</v>
      </c>
      <c r="Z23" s="4" t="str">
        <f t="shared" si="2"/>
        <v xml:space="preserve">match (a22{id:'IL000005'}) match (b22{id:'P00025'}) </v>
      </c>
      <c r="AA23" s="4" t="str">
        <f t="shared" si="1"/>
        <v>create (a22)-[r22:start{id:'rel11022', type:'wasComposedBy', kr:'지었다', en:'was composed by', user:'lyndsey', date:'20170601', ref:'', ver:'', start:'', end:'', after:'', before:'', at:'', from:'', for:'', to:'', by:'', in:'', bc:''}]-&gt;(b22)</v>
      </c>
      <c r="AB23" s="4" t="s">
        <v>17</v>
      </c>
    </row>
    <row r="24" spans="1:28" x14ac:dyDescent="0.45">
      <c r="A24" s="2">
        <v>11023</v>
      </c>
      <c r="B24" s="4" t="s">
        <v>315</v>
      </c>
      <c r="C24" s="2" t="s">
        <v>316</v>
      </c>
      <c r="D24" s="4" t="s">
        <v>595</v>
      </c>
      <c r="E24" s="2" t="s">
        <v>591</v>
      </c>
      <c r="F24" s="2" t="s">
        <v>105</v>
      </c>
      <c r="G24" s="2" t="s">
        <v>589</v>
      </c>
      <c r="H24" s="2" t="s">
        <v>588</v>
      </c>
      <c r="I24" s="2" t="s">
        <v>707</v>
      </c>
      <c r="W24" s="7" t="s">
        <v>16</v>
      </c>
      <c r="X24" s="4">
        <v>20170601</v>
      </c>
      <c r="Y24" s="2">
        <v>23</v>
      </c>
      <c r="Z24" s="4" t="str">
        <f t="shared" si="2"/>
        <v xml:space="preserve">match (a23{id:'T000025'}) match (b23{id:'P00023'}) </v>
      </c>
      <c r="AA24" s="4" t="str">
        <f t="shared" si="1"/>
        <v>create (a23)-[r23:start{id:'rel11023', type:'wasCalligraphedBy', kr:'썼다', en:'was calligraphed by', user:'lyndsey', date:'20170601', ref:'', ver:'', start:'', end:'', after:'', before:'', at:'', from:'', for:'', to:'', by:'', in:'', bc:''}]-&gt;(b23)</v>
      </c>
      <c r="AB24" s="4" t="s">
        <v>17</v>
      </c>
    </row>
    <row r="25" spans="1:28" x14ac:dyDescent="0.45">
      <c r="A25" s="2">
        <v>11024</v>
      </c>
      <c r="B25" s="4" t="s">
        <v>202</v>
      </c>
      <c r="C25" s="4" t="s">
        <v>203</v>
      </c>
      <c r="D25" s="4" t="s">
        <v>411</v>
      </c>
      <c r="E25" s="2" t="s">
        <v>401</v>
      </c>
      <c r="F25" s="2" t="s">
        <v>13</v>
      </c>
      <c r="G25" s="2" t="s">
        <v>805</v>
      </c>
      <c r="H25" s="2" t="s">
        <v>805</v>
      </c>
      <c r="S25" s="2">
        <v>15760000</v>
      </c>
      <c r="W25" s="7" t="s">
        <v>16</v>
      </c>
      <c r="X25" s="4">
        <v>20170601</v>
      </c>
      <c r="Y25" s="2">
        <v>24</v>
      </c>
      <c r="Z25" s="4" t="str">
        <f t="shared" si="2"/>
        <v xml:space="preserve">match (a24{id:'P00024'}) match (b24{id:'CT000034'}) </v>
      </c>
      <c r="AA25" s="4" t="str">
        <f t="shared" si="1"/>
        <v>create (a24)-[r24:act{id:'rel11024', type:'passed', kr:'', en:'passed', user:'lyndsey', date:'20170601', ref:'', ver:'', start:'', end:'', after:'', before:'', at:'', from:'', for:'', to:'', by:'', in:'15760000', bc:''}]-&gt;(b24)</v>
      </c>
      <c r="AB25" s="4" t="s">
        <v>17</v>
      </c>
    </row>
    <row r="26" spans="1:28" x14ac:dyDescent="0.45">
      <c r="A26" s="2">
        <v>11025</v>
      </c>
      <c r="B26" s="4" t="s">
        <v>202</v>
      </c>
      <c r="C26" s="4" t="s">
        <v>203</v>
      </c>
      <c r="D26" s="4" t="s">
        <v>597</v>
      </c>
      <c r="E26" s="2" t="s">
        <v>596</v>
      </c>
      <c r="F26" s="2" t="s">
        <v>13</v>
      </c>
      <c r="G26" s="2" t="s">
        <v>14</v>
      </c>
      <c r="H26" s="2" t="s">
        <v>15</v>
      </c>
      <c r="J26" s="2">
        <v>15910000</v>
      </c>
      <c r="K26" s="2">
        <v>15920525</v>
      </c>
      <c r="W26" s="7" t="s">
        <v>16</v>
      </c>
      <c r="X26" s="4">
        <v>20170601</v>
      </c>
      <c r="Y26" s="2">
        <v>25</v>
      </c>
      <c r="Z26" s="4" t="str">
        <f t="shared" si="2"/>
        <v xml:space="preserve">match (a25{id:'P00024'}) match (b25{id:'CT000057'}) </v>
      </c>
      <c r="AA26" s="4" t="str">
        <f t="shared" si="1"/>
        <v>create (a25)-[r25:act{id:'rel11025', type:'heldOffice', kr:'', en:'held the office of', user:'lyndsey', date:'20170601', ref:'', ver:'', start:'15910000', end:'15920525', after:'', before:'', at:'', from:'', for:'', to:'', by:'', in:'', bc:''}]-&gt;(b25)</v>
      </c>
      <c r="AB26" s="4" t="s">
        <v>17</v>
      </c>
    </row>
    <row r="27" spans="1:28" x14ac:dyDescent="0.45">
      <c r="A27" s="2">
        <v>11026</v>
      </c>
      <c r="B27" s="4" t="s">
        <v>202</v>
      </c>
      <c r="C27" s="4" t="s">
        <v>203</v>
      </c>
      <c r="D27" s="2">
        <v>15510000</v>
      </c>
      <c r="F27" s="2" t="s">
        <v>105</v>
      </c>
      <c r="G27" s="2" t="s">
        <v>620</v>
      </c>
      <c r="H27" s="2" t="s">
        <v>620</v>
      </c>
      <c r="W27" s="7" t="s">
        <v>16</v>
      </c>
      <c r="X27" s="4">
        <v>20170601</v>
      </c>
      <c r="Y27" s="2">
        <v>26</v>
      </c>
      <c r="Z27" s="4" t="str">
        <f t="shared" si="2"/>
        <v xml:space="preserve">match (a26{id:'P00024'}) match (b26{id:'15510000'}) </v>
      </c>
      <c r="AA27" s="4" t="str">
        <f t="shared" si="1"/>
        <v>create (a26)-[r26:start{id:'rel11026', type:'wasBorn', kr:'', en:'wasBorn', user:'lyndsey', date:'20170601', ref:'', ver:'', start:'', end:'', after:'', before:'', at:'', from:'', for:'', to:'', by:'', in:'', bc:''}]-&gt;(b26)</v>
      </c>
      <c r="AB27" s="4" t="s">
        <v>17</v>
      </c>
    </row>
    <row r="28" spans="1:28" x14ac:dyDescent="0.45">
      <c r="A28" s="2">
        <v>11027</v>
      </c>
      <c r="B28" s="4" t="s">
        <v>202</v>
      </c>
      <c r="C28" s="4" t="s">
        <v>203</v>
      </c>
      <c r="D28" s="2">
        <v>15920525</v>
      </c>
      <c r="F28" s="2" t="s">
        <v>191</v>
      </c>
      <c r="G28" s="2" t="s">
        <v>806</v>
      </c>
      <c r="H28" s="2" t="s">
        <v>685</v>
      </c>
      <c r="I28" s="2" t="s">
        <v>684</v>
      </c>
      <c r="N28" s="4" t="s">
        <v>345</v>
      </c>
      <c r="R28" s="4" t="s">
        <v>694</v>
      </c>
      <c r="S28" s="4"/>
      <c r="T28" s="4" t="s">
        <v>686</v>
      </c>
      <c r="W28" s="7" t="s">
        <v>16</v>
      </c>
      <c r="X28" s="4">
        <v>20170601</v>
      </c>
      <c r="Y28" s="2">
        <v>27</v>
      </c>
      <c r="Z28" s="4" t="str">
        <f t="shared" si="2"/>
        <v xml:space="preserve">match (a27{id:'P00024'}) match (b27{id:'15920525'}) </v>
      </c>
      <c r="AA28" s="4" t="str">
        <f t="shared" si="1"/>
        <v>create (a27)-[r27:end{id:'rel11027', type:'died_patriotically', kr:'순절했다', en:'died patriotically', user:'lyndsey', date:'20170601', ref:'', ver:'', start:'', end:'', after:'', before:'', at:'IS000010', from:'', for:'', to:'', by:'PG000009', in:'', bc:'IE000009'}]-&gt;(b27)</v>
      </c>
      <c r="AB28" s="4" t="s">
        <v>17</v>
      </c>
    </row>
    <row r="29" spans="1:28" x14ac:dyDescent="0.3">
      <c r="A29" s="2">
        <v>11028</v>
      </c>
      <c r="B29" s="4" t="s">
        <v>629</v>
      </c>
      <c r="C29" s="2" t="s">
        <v>621</v>
      </c>
      <c r="D29" s="4" t="s">
        <v>11</v>
      </c>
      <c r="E29" s="2" t="s">
        <v>12</v>
      </c>
      <c r="F29" s="2" t="s">
        <v>214</v>
      </c>
      <c r="G29" s="2" t="s">
        <v>14</v>
      </c>
      <c r="H29" s="5" t="s">
        <v>15</v>
      </c>
      <c r="W29" s="7" t="s">
        <v>16</v>
      </c>
      <c r="X29" s="4">
        <v>20170601</v>
      </c>
      <c r="Y29" s="2">
        <v>28</v>
      </c>
      <c r="Z29" s="4" t="str">
        <f t="shared" si="2"/>
        <v xml:space="preserve">match (a28{id:'P00015'}) match (b28{id:'CT000097'}) </v>
      </c>
      <c r="AA29" s="4" t="str">
        <f t="shared" si="1"/>
        <v>create (a28)-[r28:trans{id:'rel11028', type:'heldOffice', kr:'', en:'held the office of', user:'lyndsey', date:'20170601', ref:'', ver:'', start:'', end:'', after:'', before:'', at:'', from:'', for:'', to:'', by:'', in:'', bc:''}]-&gt;(b28)</v>
      </c>
      <c r="AB29" s="4" t="s">
        <v>17</v>
      </c>
    </row>
    <row r="30" spans="1:28" x14ac:dyDescent="0.3">
      <c r="A30" s="2">
        <v>11029</v>
      </c>
      <c r="B30" s="4" t="s">
        <v>628</v>
      </c>
      <c r="C30" s="2" t="s">
        <v>624</v>
      </c>
      <c r="D30" s="4" t="s">
        <v>630</v>
      </c>
      <c r="E30" s="2" t="s">
        <v>625</v>
      </c>
      <c r="F30" s="2" t="s">
        <v>214</v>
      </c>
      <c r="G30" s="2" t="s">
        <v>14</v>
      </c>
      <c r="H30" s="5" t="s">
        <v>15</v>
      </c>
      <c r="W30" s="7" t="s">
        <v>16</v>
      </c>
      <c r="X30" s="4">
        <v>20170601</v>
      </c>
      <c r="Y30" s="2">
        <v>29</v>
      </c>
      <c r="Z30" s="4" t="str">
        <f t="shared" si="2"/>
        <v xml:space="preserve">match (a29{id:'P00013'}) match (b29{id:'CT000096'}) </v>
      </c>
      <c r="AA30" s="4" t="str">
        <f t="shared" si="1"/>
        <v>create (a29)-[r29:trans{id:'rel11029', type:'heldOffice', kr:'', en:'held the office of', user:'lyndsey', date:'20170601', ref:'', ver:'', start:'', end:'', after:'', before:'', at:'', from:'', for:'', to:'', by:'', in:'', bc:''}]-&gt;(b29)</v>
      </c>
      <c r="AB30" s="4" t="s">
        <v>17</v>
      </c>
    </row>
    <row r="31" spans="1:28" x14ac:dyDescent="0.45">
      <c r="A31" s="2">
        <v>11030</v>
      </c>
      <c r="B31" s="4" t="s">
        <v>627</v>
      </c>
      <c r="C31" s="2" t="s">
        <v>622</v>
      </c>
      <c r="D31" s="4" t="s">
        <v>594</v>
      </c>
      <c r="E31" s="2" t="s">
        <v>590</v>
      </c>
      <c r="F31" s="2" t="s">
        <v>105</v>
      </c>
      <c r="G31" s="2" t="s">
        <v>406</v>
      </c>
      <c r="H31" s="2" t="s">
        <v>410</v>
      </c>
      <c r="I31" s="2" t="s">
        <v>708</v>
      </c>
      <c r="W31" s="7" t="s">
        <v>16</v>
      </c>
      <c r="X31" s="4">
        <v>20170601</v>
      </c>
      <c r="Y31" s="2">
        <v>30</v>
      </c>
      <c r="Z31" s="4" t="str">
        <f t="shared" si="2"/>
        <v xml:space="preserve">match (a30{id:'IL000006'}) match (b30{id:'P00025'}) </v>
      </c>
      <c r="AA31" s="4" t="str">
        <f t="shared" si="1"/>
        <v>create (a30)-[r30:start{id:'rel11030', type:'wasComposedBy', kr:'지었다', en:'was composed by', user:'lyndsey', date:'20170601', ref:'', ver:'', start:'', end:'', after:'', before:'', at:'', from:'', for:'', to:'', by:'', in:'', bc:''}]-&gt;(b30)</v>
      </c>
      <c r="AB31" s="4" t="s">
        <v>17</v>
      </c>
    </row>
    <row r="32" spans="1:28" x14ac:dyDescent="0.45">
      <c r="A32" s="2">
        <v>11031</v>
      </c>
      <c r="B32" s="4" t="s">
        <v>28</v>
      </c>
      <c r="C32" s="2" t="s">
        <v>441</v>
      </c>
      <c r="D32" s="4" t="s">
        <v>629</v>
      </c>
      <c r="E32" s="2" t="s">
        <v>621</v>
      </c>
      <c r="F32" s="2" t="s">
        <v>105</v>
      </c>
      <c r="G32" s="2" t="s">
        <v>589</v>
      </c>
      <c r="H32" s="2" t="s">
        <v>588</v>
      </c>
      <c r="I32" s="2" t="s">
        <v>707</v>
      </c>
      <c r="W32" s="7" t="s">
        <v>16</v>
      </c>
      <c r="X32" s="4">
        <v>20170601</v>
      </c>
      <c r="Y32" s="2">
        <v>31</v>
      </c>
      <c r="Z32" s="4" t="str">
        <f t="shared" si="2"/>
        <v xml:space="preserve">match (a31{id:'T000010'}) match (b31{id:'P00015'}) </v>
      </c>
      <c r="AA32" s="4" t="str">
        <f t="shared" si="1"/>
        <v>create (a31)-[r31:start{id:'rel11031', type:'wasCalligraphedBy', kr:'썼다', en:'was calligraphed by', user:'lyndsey', date:'20170601', ref:'', ver:'', start:'', end:'', after:'', before:'', at:'', from:'', for:'', to:'', by:'', in:'', bc:''}]-&gt;(b31)</v>
      </c>
      <c r="AB32" s="4" t="s">
        <v>17</v>
      </c>
    </row>
    <row r="33" spans="1:28" ht="23" x14ac:dyDescent="0.45">
      <c r="A33" s="2">
        <v>11032</v>
      </c>
      <c r="B33" s="4" t="s">
        <v>626</v>
      </c>
      <c r="C33" s="2" t="s">
        <v>623</v>
      </c>
      <c r="D33" s="4" t="s">
        <v>628</v>
      </c>
      <c r="E33" s="2" t="s">
        <v>624</v>
      </c>
      <c r="F33" s="2" t="s">
        <v>105</v>
      </c>
      <c r="G33" s="2" t="s">
        <v>589</v>
      </c>
      <c r="H33" s="2" t="s">
        <v>588</v>
      </c>
      <c r="I33" s="2" t="s">
        <v>707</v>
      </c>
      <c r="W33" s="7" t="s">
        <v>16</v>
      </c>
      <c r="X33" s="4">
        <v>20170601</v>
      </c>
      <c r="Y33" s="2">
        <v>32</v>
      </c>
      <c r="Z33" s="4" t="str">
        <f t="shared" si="2"/>
        <v xml:space="preserve">match (a32{id:'T000044'}) match (b32{id:'P00013'}) </v>
      </c>
      <c r="AA33" s="4" t="str">
        <f t="shared" si="1"/>
        <v>create (a32)-[r32:start{id:'rel11032', type:'wasCalligraphedBy', kr:'썼다', en:'was calligraphed by', user:'lyndsey', date:'20170601', ref:'', ver:'', start:'', end:'', after:'', before:'', at:'', from:'', for:'', to:'', by:'', in:'', bc:''}]-&gt;(b32)</v>
      </c>
      <c r="AB33" s="4" t="s">
        <v>17</v>
      </c>
    </row>
    <row r="34" spans="1:28" x14ac:dyDescent="0.45">
      <c r="A34" s="2">
        <v>11033</v>
      </c>
      <c r="B34" s="4" t="s">
        <v>28</v>
      </c>
      <c r="C34" s="2" t="s">
        <v>441</v>
      </c>
      <c r="D34" s="2">
        <v>16850000</v>
      </c>
      <c r="F34" s="2" t="s">
        <v>105</v>
      </c>
      <c r="G34" s="2" t="s">
        <v>631</v>
      </c>
      <c r="H34" s="2" t="s">
        <v>632</v>
      </c>
      <c r="W34" s="7" t="s">
        <v>16</v>
      </c>
      <c r="X34" s="4">
        <v>20170601</v>
      </c>
      <c r="Y34" s="2">
        <v>33</v>
      </c>
      <c r="Z34" s="4" t="str">
        <f t="shared" si="2"/>
        <v xml:space="preserve">match (a33{id:'T000010'}) match (b33{id:'16850000'}) </v>
      </c>
      <c r="AA34" s="4" t="str">
        <f t="shared" si="1"/>
        <v>create (a33)-[r33:start{id:'rel11033', type:'wasErected', kr:'', en:'was erected in', user:'lyndsey', date:'20170601', ref:'', ver:'', start:'', end:'', after:'', before:'', at:'', from:'', for:'', to:'', by:'', in:'', bc:''}]-&gt;(b33)</v>
      </c>
      <c r="AB34" s="4" t="s">
        <v>17</v>
      </c>
    </row>
    <row r="35" spans="1:28" x14ac:dyDescent="0.45">
      <c r="A35" s="2">
        <v>11034</v>
      </c>
      <c r="B35" s="4" t="s">
        <v>243</v>
      </c>
      <c r="C35" s="4" t="s">
        <v>23</v>
      </c>
      <c r="D35" s="2" t="s">
        <v>663</v>
      </c>
      <c r="E35" s="4" t="s">
        <v>416</v>
      </c>
      <c r="F35" s="2" t="s">
        <v>214</v>
      </c>
      <c r="G35" s="2" t="s">
        <v>230</v>
      </c>
      <c r="H35" s="2" t="s">
        <v>230</v>
      </c>
      <c r="J35" s="2">
        <v>19770000</v>
      </c>
      <c r="K35" s="2">
        <v>19810000</v>
      </c>
      <c r="W35" s="7" t="s">
        <v>16</v>
      </c>
      <c r="X35" s="4">
        <v>20170601</v>
      </c>
      <c r="Y35" s="2">
        <v>34</v>
      </c>
      <c r="Z35" s="4" t="str">
        <f t="shared" si="2"/>
        <v xml:space="preserve">match (a34{id:'TC00002'}) match (b34{id:'IT000000'}) </v>
      </c>
      <c r="AA35" s="4" t="str">
        <f t="shared" si="1"/>
        <v>create (a34)-[r34:trans{id:'rel11034', type:'wasRenovated', kr:'', en:'wasRenovated', user:'lyndsey', date:'20170601', ref:'', ver:'', start:'19770000', end:'19810000', after:'', before:'', at:'', from:'', for:'', to:'', by:'', in:'', bc:''}]-&gt;(b34)</v>
      </c>
      <c r="AB35" s="4" t="s">
        <v>17</v>
      </c>
    </row>
    <row r="36" spans="1:28" x14ac:dyDescent="0.45">
      <c r="A36" s="2">
        <v>11035</v>
      </c>
      <c r="B36" s="4" t="s">
        <v>243</v>
      </c>
      <c r="C36" s="4" t="s">
        <v>23</v>
      </c>
      <c r="D36" s="2" t="s">
        <v>653</v>
      </c>
      <c r="E36" s="2" t="s">
        <v>679</v>
      </c>
      <c r="F36" s="2" t="s">
        <v>105</v>
      </c>
      <c r="G36" s="2" t="s">
        <v>651</v>
      </c>
      <c r="H36" s="2" t="s">
        <v>652</v>
      </c>
      <c r="S36" s="4"/>
      <c r="V36" s="4" t="s">
        <v>654</v>
      </c>
      <c r="W36" s="7" t="s">
        <v>16</v>
      </c>
      <c r="X36" s="4">
        <v>20170601</v>
      </c>
      <c r="Y36" s="2">
        <v>35</v>
      </c>
      <c r="Z36" s="4" t="str">
        <f t="shared" si="2"/>
        <v xml:space="preserve">match (a35{id:'TC00002'}) match (b35{id:'IT000010'}) </v>
      </c>
      <c r="AA36" s="4" t="str">
        <f t="shared" si="1"/>
        <v>create (a35)-[r35:start{id:'rel11035', type:'wasFounded', kr:'', en:'was founded in ', user:'lyndsey', date:'20170601', ref:'', ver:'C000027', start:'', end:'', after:'', before:'', at:'', from:'', for:'', to:'', by:'', in:'', bc:''}]-&gt;(b35)</v>
      </c>
      <c r="AB36" s="4" t="s">
        <v>17</v>
      </c>
    </row>
    <row r="37" spans="1:28" x14ac:dyDescent="0.45">
      <c r="A37" s="2">
        <v>11036</v>
      </c>
      <c r="B37" s="4" t="s">
        <v>656</v>
      </c>
      <c r="C37" s="4" t="s">
        <v>657</v>
      </c>
      <c r="D37" s="4" t="s">
        <v>243</v>
      </c>
      <c r="E37" s="4" t="s">
        <v>23</v>
      </c>
      <c r="F37" s="2" t="s">
        <v>13</v>
      </c>
      <c r="G37" s="2" t="s">
        <v>655</v>
      </c>
      <c r="H37" s="2" t="s">
        <v>655</v>
      </c>
      <c r="S37" s="2">
        <v>14440000</v>
      </c>
      <c r="W37" s="7" t="s">
        <v>16</v>
      </c>
      <c r="X37" s="4">
        <v>20170601</v>
      </c>
      <c r="Y37" s="2">
        <v>36</v>
      </c>
      <c r="Z37" s="4" t="str">
        <f t="shared" si="2"/>
        <v xml:space="preserve">match (a36{id:'P00004'}) match (b36{id:'TC00002'}) </v>
      </c>
      <c r="AA37" s="4" t="str">
        <f t="shared" si="1"/>
        <v>create (a36)-[r36:act{id:'rel11036', type:'visited', kr:'', en:'visited', user:'lyndsey', date:'20170601', ref:'', ver:'', start:'', end:'', after:'', before:'', at:'', from:'', for:'', to:'', by:'', in:'14440000', bc:''}]-&gt;(b36)</v>
      </c>
      <c r="AB37" s="4" t="s">
        <v>17</v>
      </c>
    </row>
    <row r="38" spans="1:28" x14ac:dyDescent="0.45">
      <c r="A38" s="2">
        <v>11037</v>
      </c>
      <c r="B38" s="4" t="s">
        <v>174</v>
      </c>
      <c r="C38" s="4" t="s">
        <v>658</v>
      </c>
      <c r="D38" s="4" t="s">
        <v>243</v>
      </c>
      <c r="E38" s="4" t="s">
        <v>23</v>
      </c>
      <c r="F38" s="2" t="s">
        <v>13</v>
      </c>
      <c r="G38" s="2" t="s">
        <v>659</v>
      </c>
      <c r="H38" s="2" t="s">
        <v>660</v>
      </c>
      <c r="S38" s="2">
        <v>14640000</v>
      </c>
      <c r="W38" s="7" t="s">
        <v>16</v>
      </c>
      <c r="X38" s="4">
        <v>20170601</v>
      </c>
      <c r="Y38" s="2">
        <v>37</v>
      </c>
      <c r="Z38" s="4" t="str">
        <f t="shared" si="2"/>
        <v xml:space="preserve">match (a37{id:'P00002'}) match (b37{id:'TC00002'}) </v>
      </c>
      <c r="AA38" s="4" t="str">
        <f t="shared" si="1"/>
        <v>create (a37)-[r37:act{id:'rel11037', type:'paidHomage', kr:'', en:'paid homage at', user:'lyndsey', date:'20170601', ref:'', ver:'', start:'', end:'', after:'', before:'', at:'', from:'', for:'', to:'', by:'', in:'14640000', bc:''}]-&gt;(b37)</v>
      </c>
      <c r="AB38" s="4" t="s">
        <v>17</v>
      </c>
    </row>
    <row r="39" spans="1:28" x14ac:dyDescent="0.45">
      <c r="A39" s="2">
        <v>11038</v>
      </c>
      <c r="B39" s="4" t="s">
        <v>174</v>
      </c>
      <c r="C39" s="4" t="s">
        <v>658</v>
      </c>
      <c r="D39" s="4" t="s">
        <v>53</v>
      </c>
      <c r="E39" s="4" t="s">
        <v>54</v>
      </c>
      <c r="F39" s="2" t="s">
        <v>13</v>
      </c>
      <c r="G39" s="2" t="s">
        <v>655</v>
      </c>
      <c r="H39" s="2" t="s">
        <v>655</v>
      </c>
      <c r="S39" s="4" t="s">
        <v>663</v>
      </c>
      <c r="W39" s="7" t="s">
        <v>16</v>
      </c>
      <c r="X39" s="4">
        <v>20170601</v>
      </c>
      <c r="Y39" s="2">
        <v>38</v>
      </c>
      <c r="Z39" s="4" t="str">
        <f t="shared" si="2"/>
        <v xml:space="preserve">match (a38{id:'P00002'}) match (b38{id:'II000002'}) </v>
      </c>
      <c r="AA39" s="4" t="str">
        <f t="shared" si="1"/>
        <v>create (a38)-[r38:act{id:'rel11038', type:'visited', kr:'', en:'visited', user:'lyndsey', date:'20170601', ref:'', ver:'', start:'', end:'', after:'', before:'', at:'', from:'', for:'', to:'', by:'', in:'IT000000', bc:''}]-&gt;(b38)</v>
      </c>
      <c r="AB39" s="4" t="s">
        <v>17</v>
      </c>
    </row>
    <row r="40" spans="1:28" x14ac:dyDescent="0.45">
      <c r="A40" s="2">
        <v>11039</v>
      </c>
      <c r="B40" s="4" t="s">
        <v>656</v>
      </c>
      <c r="C40" s="4" t="s">
        <v>657</v>
      </c>
      <c r="D40" s="4" t="s">
        <v>674</v>
      </c>
      <c r="E40" s="4" t="s">
        <v>675</v>
      </c>
      <c r="F40" s="2" t="s">
        <v>13</v>
      </c>
      <c r="G40" s="2" t="s">
        <v>661</v>
      </c>
      <c r="H40" s="2" t="s">
        <v>662</v>
      </c>
      <c r="Q40" s="4" t="s">
        <v>243</v>
      </c>
      <c r="S40" s="2">
        <v>14440000</v>
      </c>
      <c r="W40" s="7" t="s">
        <v>16</v>
      </c>
      <c r="X40" s="4">
        <v>20170601</v>
      </c>
      <c r="Y40" s="2">
        <v>39</v>
      </c>
      <c r="Z40" s="4" t="str">
        <f t="shared" si="2"/>
        <v xml:space="preserve">match (a39{id:'P00004'}) match (b39{id:'CT000133'}) </v>
      </c>
      <c r="AA40" s="4" t="str">
        <f t="shared" si="1"/>
        <v>create (a39)-[r39:act{id:'rel11039', type:'Bestowed', kr:'', en:'bestowed', user:'lyndsey', date:'20170601', ref:'', ver:'', start:'', end:'', after:'', before:'', at:'', from:'', for:'', to:'TC00002', by:'', in:'14440000', bc:''}]-&gt;(b39)</v>
      </c>
      <c r="AB40" s="4" t="s">
        <v>17</v>
      </c>
    </row>
    <row r="41" spans="1:28" x14ac:dyDescent="0.45">
      <c r="A41" s="2">
        <v>11040</v>
      </c>
      <c r="B41" s="4" t="s">
        <v>243</v>
      </c>
      <c r="C41" s="4" t="s">
        <v>23</v>
      </c>
      <c r="D41" s="2">
        <v>16830000</v>
      </c>
      <c r="F41" s="2" t="s">
        <v>214</v>
      </c>
      <c r="G41" s="2" t="s">
        <v>341</v>
      </c>
      <c r="H41" s="2" t="s">
        <v>342</v>
      </c>
      <c r="Q41" s="10">
        <v>3663731274975</v>
      </c>
      <c r="W41" s="7" t="s">
        <v>16</v>
      </c>
      <c r="X41" s="4">
        <v>20170601</v>
      </c>
      <c r="Y41" s="2">
        <v>40</v>
      </c>
      <c r="Z41" s="4" t="str">
        <f t="shared" si="2"/>
        <v xml:space="preserve">match (a40{id:'TC00002'}) match (b40{id:'16830000'}) </v>
      </c>
      <c r="AA41" s="4" t="str">
        <f t="shared" si="1"/>
        <v>create (a40)-[r40:trans{id:'rel11040', type:'wasRelocated', kr:'', en:'was relocated', user:'lyndsey', date:'20170601', ref:'', ver:'', start:'', end:'', after:'', before:'', at:'', from:'', for:'', to:'3663731274975', by:'', in:'', bc:''}]-&gt;(b40)</v>
      </c>
      <c r="AB41" s="4" t="s">
        <v>17</v>
      </c>
    </row>
    <row r="42" spans="1:28" x14ac:dyDescent="0.45">
      <c r="A42" s="2">
        <v>11041</v>
      </c>
      <c r="B42" s="4" t="s">
        <v>202</v>
      </c>
      <c r="C42" s="4" t="s">
        <v>203</v>
      </c>
      <c r="D42" s="4" t="s">
        <v>682</v>
      </c>
      <c r="E42" s="4" t="s">
        <v>683</v>
      </c>
      <c r="F42" s="2" t="s">
        <v>13</v>
      </c>
      <c r="G42" s="2" t="s">
        <v>680</v>
      </c>
      <c r="H42" s="2" t="s">
        <v>681</v>
      </c>
      <c r="I42" s="2" t="s">
        <v>708</v>
      </c>
      <c r="S42" s="2">
        <v>15920525</v>
      </c>
      <c r="W42" s="7" t="s">
        <v>16</v>
      </c>
      <c r="X42" s="4">
        <v>20170601</v>
      </c>
      <c r="Y42" s="2">
        <v>41</v>
      </c>
      <c r="Z42" s="4" t="str">
        <f t="shared" si="2"/>
        <v xml:space="preserve">match (a41{id:'P00024'}) match (b41{id:'IL000001'}) </v>
      </c>
      <c r="AA42" s="4" t="str">
        <f t="shared" si="1"/>
        <v>create (a41)-[r41:act{id:'rel11041', type:'Composed', kr:'지었다', en:'composed', user:'lyndsey', date:'20170601', ref:'', ver:'', start:'', end:'', after:'', before:'', at:'', from:'', for:'', to:'', by:'', in:'15920525', bc:''}]-&gt;(b41)</v>
      </c>
      <c r="AB42" s="4" t="s">
        <v>17</v>
      </c>
    </row>
    <row r="43" spans="1:28" x14ac:dyDescent="0.45">
      <c r="A43" s="2">
        <v>11042</v>
      </c>
      <c r="B43" s="4" t="s">
        <v>315</v>
      </c>
      <c r="C43" s="2" t="s">
        <v>316</v>
      </c>
      <c r="D43" s="2">
        <v>16590000</v>
      </c>
      <c r="F43" s="2" t="s">
        <v>105</v>
      </c>
      <c r="G43" s="2" t="s">
        <v>631</v>
      </c>
      <c r="H43" s="2" t="s">
        <v>632</v>
      </c>
      <c r="W43" s="7" t="s">
        <v>16</v>
      </c>
      <c r="X43" s="4">
        <v>20170601</v>
      </c>
      <c r="Y43" s="2">
        <v>42</v>
      </c>
      <c r="Z43" s="4" t="str">
        <f t="shared" si="2"/>
        <v xml:space="preserve">match (a42{id:'T000025'}) match (b42{id:'16590000'}) </v>
      </c>
      <c r="AA43" s="4" t="str">
        <f t="shared" si="1"/>
        <v>create (a42)-[r42:start{id:'rel11042', type:'wasErected', kr:'', en:'was erected in', user:'lyndsey', date:'20170601', ref:'', ver:'', start:'', end:'', after:'', before:'', at:'', from:'', for:'', to:'', by:'', in:'', bc:''}]-&gt;(b42)</v>
      </c>
      <c r="AB43" s="4" t="s">
        <v>17</v>
      </c>
    </row>
    <row r="44" spans="1:28" x14ac:dyDescent="0.45">
      <c r="A44" s="2">
        <v>11043</v>
      </c>
      <c r="B44" s="4" t="s">
        <v>202</v>
      </c>
      <c r="C44" s="4" t="s">
        <v>203</v>
      </c>
      <c r="D44" s="4" t="s">
        <v>399</v>
      </c>
      <c r="E44" s="4" t="s">
        <v>400</v>
      </c>
      <c r="F44" s="2" t="s">
        <v>13</v>
      </c>
      <c r="G44" s="2" t="s">
        <v>177</v>
      </c>
      <c r="H44" s="2" t="s">
        <v>178</v>
      </c>
      <c r="S44" s="2">
        <v>15941200</v>
      </c>
      <c r="W44" s="7" t="s">
        <v>16</v>
      </c>
      <c r="X44" s="4">
        <v>20170601</v>
      </c>
      <c r="Y44" s="2">
        <v>43</v>
      </c>
      <c r="Z44" s="4" t="str">
        <f t="shared" ref="Z44:Z61" si="3">"match (a"&amp;Y44&amp;"{id:'"&amp;B44&amp;"'}) "&amp;"match (b"&amp;Y44&amp;"{id:'"&amp;D44&amp;"'}) "</f>
        <v xml:space="preserve">match (a43{id:'P00024'}) match (b43{id:'VN000002'}) </v>
      </c>
      <c r="AA44" s="4" t="str">
        <f t="shared" si="1"/>
        <v>create (a43)-[r43:act{id:'rel11043', type:'wasBestowed', kr:'', en:'was bestowed the title of', user:'lyndsey', date:'20170601', ref:'', ver:'', start:'', end:'', after:'', before:'', at:'', from:'', for:'', to:'', by:'', in:'15941200', bc:''}]-&gt;(b43)</v>
      </c>
      <c r="AB44" s="4" t="s">
        <v>17</v>
      </c>
    </row>
    <row r="45" spans="1:28" x14ac:dyDescent="0.45">
      <c r="A45" s="2">
        <v>11044</v>
      </c>
      <c r="B45" s="4" t="s">
        <v>694</v>
      </c>
      <c r="C45" s="4" t="s">
        <v>695</v>
      </c>
      <c r="D45" s="4" t="s">
        <v>697</v>
      </c>
      <c r="E45" s="4" t="s">
        <v>698</v>
      </c>
      <c r="F45" s="2" t="s">
        <v>13</v>
      </c>
      <c r="G45" s="2" t="s">
        <v>696</v>
      </c>
      <c r="H45" s="2" t="s">
        <v>696</v>
      </c>
      <c r="S45" s="2">
        <v>15920523</v>
      </c>
      <c r="W45" s="7" t="s">
        <v>16</v>
      </c>
      <c r="X45" s="4">
        <v>20170601</v>
      </c>
      <c r="Y45" s="2">
        <v>44</v>
      </c>
      <c r="Z45" s="4" t="str">
        <f t="shared" si="3"/>
        <v xml:space="preserve">match (a44{id:'PG000009'}) match (b44{id:'IS000009'}) </v>
      </c>
      <c r="AA45" s="4" t="str">
        <f t="shared" si="1"/>
        <v>create (a44)-[r44:act{id:'rel11044', type:'attacked', kr:'', en:'attacked', user:'lyndsey', date:'20170601', ref:'', ver:'', start:'', end:'', after:'', before:'', at:'', from:'', for:'', to:'', by:'', in:'15920523', bc:''}]-&gt;(b44)</v>
      </c>
      <c r="AB45" s="4" t="s">
        <v>17</v>
      </c>
    </row>
    <row r="46" spans="1:28" x14ac:dyDescent="0.45">
      <c r="A46" s="2">
        <v>11045</v>
      </c>
      <c r="B46" s="4" t="s">
        <v>694</v>
      </c>
      <c r="C46" s="4" t="s">
        <v>695</v>
      </c>
      <c r="D46" s="4" t="s">
        <v>345</v>
      </c>
      <c r="E46" s="4" t="s">
        <v>699</v>
      </c>
      <c r="F46" s="2" t="s">
        <v>13</v>
      </c>
      <c r="G46" s="2" t="s">
        <v>696</v>
      </c>
      <c r="H46" s="2" t="s">
        <v>696</v>
      </c>
      <c r="S46" s="2">
        <v>15920524</v>
      </c>
      <c r="W46" s="7" t="s">
        <v>16</v>
      </c>
      <c r="X46" s="4">
        <v>20170601</v>
      </c>
      <c r="Y46" s="2">
        <v>45</v>
      </c>
      <c r="Z46" s="4" t="str">
        <f t="shared" si="3"/>
        <v xml:space="preserve">match (a45{id:'PG000009'}) match (b45{id:'IS000010'}) </v>
      </c>
      <c r="AA46" s="4" t="str">
        <f t="shared" si="1"/>
        <v>create (a45)-[r45:act{id:'rel11045', type:'attacked', kr:'', en:'attacked', user:'lyndsey', date:'20170601', ref:'', ver:'', start:'', end:'', after:'', before:'', at:'', from:'', for:'', to:'', by:'', in:'15920524', bc:''}]-&gt;(b45)</v>
      </c>
      <c r="AB46" s="4" t="s">
        <v>17</v>
      </c>
    </row>
    <row r="47" spans="1:28" ht="23" x14ac:dyDescent="0.45">
      <c r="A47" s="2">
        <v>11046</v>
      </c>
      <c r="B47" s="4" t="s">
        <v>700</v>
      </c>
      <c r="C47" s="4" t="s">
        <v>701</v>
      </c>
      <c r="D47" s="4" t="s">
        <v>202</v>
      </c>
      <c r="E47" s="4" t="s">
        <v>203</v>
      </c>
      <c r="F47" s="2" t="s">
        <v>13</v>
      </c>
      <c r="G47" s="2" t="s">
        <v>704</v>
      </c>
      <c r="H47" s="2" t="s">
        <v>736</v>
      </c>
      <c r="I47" s="2" t="s">
        <v>705</v>
      </c>
      <c r="S47" s="2">
        <v>15920525</v>
      </c>
      <c r="T47" s="2" t="s">
        <v>810</v>
      </c>
      <c r="W47" s="7" t="s">
        <v>16</v>
      </c>
      <c r="X47" s="4">
        <v>20170601</v>
      </c>
      <c r="Y47" s="2">
        <v>46</v>
      </c>
      <c r="Z47" s="4" t="str">
        <f t="shared" si="3"/>
        <v xml:space="preserve">match (a46{id:'P00039'}) match (b46{id:'P00024'}) </v>
      </c>
      <c r="AA47" s="4" t="str">
        <f t="shared" si="1"/>
        <v>create (a46)-[r46:act{id:'rel11046', type:'allowedRespectfulBurial', kr:'장사를 지내주었다', en:'allowed a respectful burial for', user:'lyndsey', date:'20170601', ref:'', ver:'', start:'', end:'', after:'', before:'', at:'', from:'', for:'', to:'', by:'', in:'15920525', bc:'rel11068'}]-&gt;(b46)</v>
      </c>
      <c r="AB47" s="4" t="s">
        <v>17</v>
      </c>
    </row>
    <row r="48" spans="1:28" x14ac:dyDescent="0.45">
      <c r="A48" s="2">
        <v>11047</v>
      </c>
      <c r="B48" s="7" t="s">
        <v>375</v>
      </c>
      <c r="C48" s="2" t="s">
        <v>33</v>
      </c>
      <c r="D48" s="2">
        <v>19800000</v>
      </c>
      <c r="F48" s="2" t="s">
        <v>214</v>
      </c>
      <c r="G48" s="2" t="s">
        <v>230</v>
      </c>
      <c r="H48" s="2" t="s">
        <v>231</v>
      </c>
      <c r="W48" s="7" t="s">
        <v>16</v>
      </c>
      <c r="X48" s="4">
        <v>20170601</v>
      </c>
      <c r="Y48" s="2">
        <v>47</v>
      </c>
      <c r="Z48" s="4" t="str">
        <f t="shared" si="3"/>
        <v xml:space="preserve">match (a47{id:'TC00007'}) match (b47{id:'19800000'}) </v>
      </c>
      <c r="AA48" s="4" t="str">
        <f t="shared" si="1"/>
        <v>create (a47)-[r47:trans{id:'rel11047', type:'wasRenovated', kr:'', en:'was renovated in ', user:'lyndsey', date:'20170601', ref:'', ver:'', start:'', end:'', after:'', before:'', at:'', from:'', for:'', to:'', by:'', in:'', bc:''}]-&gt;(b47)</v>
      </c>
      <c r="AB48" s="4" t="s">
        <v>17</v>
      </c>
    </row>
    <row r="49" spans="1:28" x14ac:dyDescent="0.45">
      <c r="A49" s="2">
        <v>11048</v>
      </c>
      <c r="B49" s="7" t="s">
        <v>375</v>
      </c>
      <c r="C49" s="2" t="s">
        <v>33</v>
      </c>
      <c r="D49" s="2">
        <v>16100000</v>
      </c>
      <c r="F49" s="2" t="s">
        <v>105</v>
      </c>
      <c r="G49" s="2" t="s">
        <v>651</v>
      </c>
      <c r="H49" s="2" t="s">
        <v>652</v>
      </c>
      <c r="W49" s="7" t="s">
        <v>16</v>
      </c>
      <c r="X49" s="4">
        <v>20170601</v>
      </c>
      <c r="Y49" s="2">
        <v>48</v>
      </c>
      <c r="Z49" s="4" t="str">
        <f t="shared" si="3"/>
        <v xml:space="preserve">match (a48{id:'TC00007'}) match (b48{id:'16100000'}) </v>
      </c>
      <c r="AA49" s="4" t="str">
        <f t="shared" si="1"/>
        <v>create (a48)-[r48:start{id:'rel11048', type:'wasFounded', kr:'', en:'was founded in ', user:'lyndsey', date:'20170601', ref:'', ver:'', start:'', end:'', after:'', before:'', at:'', from:'', for:'', to:'', by:'', in:'', bc:''}]-&gt;(b48)</v>
      </c>
      <c r="AB49" s="4" t="s">
        <v>17</v>
      </c>
    </row>
    <row r="50" spans="1:28" x14ac:dyDescent="0.45">
      <c r="A50" s="2">
        <v>11049</v>
      </c>
      <c r="B50" s="4" t="s">
        <v>174</v>
      </c>
      <c r="C50" s="4" t="s">
        <v>658</v>
      </c>
      <c r="D50" s="2">
        <v>14170000</v>
      </c>
      <c r="F50" s="2" t="s">
        <v>105</v>
      </c>
      <c r="G50" s="2" t="s">
        <v>620</v>
      </c>
      <c r="H50" s="2" t="s">
        <v>727</v>
      </c>
      <c r="W50" s="7" t="s">
        <v>16</v>
      </c>
      <c r="X50" s="4">
        <v>20170601</v>
      </c>
      <c r="Y50" s="2">
        <v>49</v>
      </c>
      <c r="Z50" s="4" t="str">
        <f t="shared" si="3"/>
        <v xml:space="preserve">match (a49{id:'P00002'}) match (b49{id:'14170000'}) </v>
      </c>
      <c r="AA50" s="4" t="str">
        <f t="shared" si="1"/>
        <v>create (a49)-[r49:start{id:'rel11049', type:'wasBorn', kr:'', en:'was born in ', user:'lyndsey', date:'20170601', ref:'', ver:'', start:'', end:'', after:'', before:'', at:'', from:'', for:'', to:'', by:'', in:'', bc:''}]-&gt;(b49)</v>
      </c>
      <c r="AB50" s="4" t="s">
        <v>17</v>
      </c>
    </row>
    <row r="51" spans="1:28" x14ac:dyDescent="0.45">
      <c r="A51" s="2">
        <v>11050</v>
      </c>
      <c r="B51" s="4" t="s">
        <v>9</v>
      </c>
      <c r="C51" s="4" t="s">
        <v>10</v>
      </c>
      <c r="D51" s="2">
        <v>14170000</v>
      </c>
      <c r="F51" s="2" t="s">
        <v>105</v>
      </c>
      <c r="G51" s="2" t="s">
        <v>620</v>
      </c>
      <c r="H51" s="2" t="s">
        <v>727</v>
      </c>
      <c r="W51" s="7" t="s">
        <v>16</v>
      </c>
      <c r="X51" s="4">
        <v>20170601</v>
      </c>
      <c r="Y51" s="2">
        <v>50</v>
      </c>
      <c r="Z51" s="4" t="str">
        <f t="shared" si="3"/>
        <v xml:space="preserve">match (a50{id:'P00001'}) match (b50{id:'14170000'}) </v>
      </c>
      <c r="AA51" s="4" t="str">
        <f t="shared" si="1"/>
        <v>create (a50)-[r50:start{id:'rel11050', type:'wasBorn', kr:'', en:'was born in ', user:'lyndsey', date:'20170601', ref:'', ver:'', start:'', end:'', after:'', before:'', at:'', from:'', for:'', to:'', by:'', in:'', bc:''}]-&gt;(b50)</v>
      </c>
      <c r="AB51" s="4" t="s">
        <v>17</v>
      </c>
    </row>
    <row r="52" spans="1:28" x14ac:dyDescent="0.45">
      <c r="A52" s="2">
        <v>11051</v>
      </c>
      <c r="B52" s="4" t="s">
        <v>174</v>
      </c>
      <c r="C52" s="4" t="s">
        <v>658</v>
      </c>
      <c r="D52" s="2">
        <v>14680000</v>
      </c>
      <c r="F52" s="2" t="s">
        <v>191</v>
      </c>
      <c r="G52" s="2" t="s">
        <v>729</v>
      </c>
      <c r="H52" s="2" t="s">
        <v>730</v>
      </c>
      <c r="W52" s="7" t="s">
        <v>16</v>
      </c>
      <c r="X52" s="4">
        <v>20170601</v>
      </c>
      <c r="Y52" s="2">
        <v>51</v>
      </c>
      <c r="Z52" s="4" t="str">
        <f t="shared" si="3"/>
        <v xml:space="preserve">match (a51{id:'P00002'}) match (b51{id:'14680000'}) </v>
      </c>
      <c r="AA52" s="4" t="str">
        <f t="shared" si="1"/>
        <v>create (a51)-[r51:end{id:'rel11051', type:'died', kr:'', en:'died in', user:'lyndsey', date:'20170601', ref:'', ver:'', start:'', end:'', after:'', before:'', at:'', from:'', for:'', to:'', by:'', in:'', bc:''}]-&gt;(b51)</v>
      </c>
      <c r="AB52" s="4" t="s">
        <v>17</v>
      </c>
    </row>
    <row r="53" spans="1:28" x14ac:dyDescent="0.45">
      <c r="A53" s="2">
        <v>11052</v>
      </c>
      <c r="B53" s="4" t="s">
        <v>9</v>
      </c>
      <c r="C53" s="4" t="s">
        <v>10</v>
      </c>
      <c r="D53" s="2">
        <v>14750000</v>
      </c>
      <c r="F53" s="2" t="s">
        <v>191</v>
      </c>
      <c r="G53" s="2" t="s">
        <v>729</v>
      </c>
      <c r="H53" s="2" t="s">
        <v>730</v>
      </c>
      <c r="W53" s="7" t="s">
        <v>16</v>
      </c>
      <c r="X53" s="4">
        <v>20170601</v>
      </c>
      <c r="Y53" s="2">
        <v>52</v>
      </c>
      <c r="Z53" s="4" t="str">
        <f t="shared" si="3"/>
        <v xml:space="preserve">match (a52{id:'P00001'}) match (b52{id:'14750000'}) </v>
      </c>
      <c r="AA53" s="4" t="str">
        <f t="shared" si="1"/>
        <v>create (a52)-[r52:end{id:'rel11052', type:'died', kr:'', en:'died in', user:'lyndsey', date:'20170601', ref:'', ver:'', start:'', end:'', after:'', before:'', at:'', from:'', for:'', to:'', by:'', in:'', bc:''}]-&gt;(b52)</v>
      </c>
      <c r="AB53" s="4" t="s">
        <v>17</v>
      </c>
    </row>
    <row r="54" spans="1:28" x14ac:dyDescent="0.45">
      <c r="A54" s="2">
        <v>11053</v>
      </c>
      <c r="B54" s="4" t="s">
        <v>192</v>
      </c>
      <c r="C54" s="2" t="s">
        <v>193</v>
      </c>
      <c r="D54" s="2">
        <v>14840000</v>
      </c>
      <c r="F54" s="2" t="s">
        <v>105</v>
      </c>
      <c r="G54" s="2" t="s">
        <v>620</v>
      </c>
      <c r="H54" s="2" t="s">
        <v>727</v>
      </c>
      <c r="W54" s="7" t="s">
        <v>16</v>
      </c>
      <c r="X54" s="4">
        <v>20170601</v>
      </c>
      <c r="Y54" s="2">
        <v>53</v>
      </c>
      <c r="Z54" s="4" t="str">
        <f t="shared" si="3"/>
        <v xml:space="preserve">match (a53{id:'P00006'}) match (b53{id:'14840000'}) </v>
      </c>
      <c r="AA54" s="4" t="str">
        <f t="shared" si="1"/>
        <v>create (a53)-[r53:start{id:'rel11053', type:'wasBorn', kr:'', en:'was born in ', user:'lyndsey', date:'20170601', ref:'', ver:'', start:'', end:'', after:'', before:'', at:'', from:'', for:'', to:'', by:'', in:'', bc:''}]-&gt;(b53)</v>
      </c>
      <c r="AB54" s="4" t="s">
        <v>17</v>
      </c>
    </row>
    <row r="55" spans="1:28" x14ac:dyDescent="0.45">
      <c r="A55" s="2">
        <v>11054</v>
      </c>
      <c r="B55" s="4" t="s">
        <v>192</v>
      </c>
      <c r="C55" s="2" t="s">
        <v>193</v>
      </c>
      <c r="D55" s="2">
        <v>15400000</v>
      </c>
      <c r="F55" s="2" t="s">
        <v>191</v>
      </c>
      <c r="G55" s="2" t="s">
        <v>729</v>
      </c>
      <c r="H55" s="2" t="s">
        <v>730</v>
      </c>
      <c r="W55" s="7" t="s">
        <v>16</v>
      </c>
      <c r="X55" s="4">
        <v>20170601</v>
      </c>
      <c r="Y55" s="2">
        <v>54</v>
      </c>
      <c r="Z55" s="4" t="str">
        <f t="shared" si="3"/>
        <v xml:space="preserve">match (a54{id:'P00006'}) match (b54{id:'15400000'}) </v>
      </c>
      <c r="AA55" s="4" t="str">
        <f t="shared" si="1"/>
        <v>create (a54)-[r54:end{id:'rel11054', type:'died', kr:'', en:'died in', user:'lyndsey', date:'20170601', ref:'', ver:'', start:'', end:'', after:'', before:'', at:'', from:'', for:'', to:'', by:'', in:'', bc:''}]-&gt;(b54)</v>
      </c>
      <c r="AB55" s="4" t="s">
        <v>17</v>
      </c>
    </row>
    <row r="56" spans="1:28" x14ac:dyDescent="0.45">
      <c r="A56" s="2">
        <v>11055</v>
      </c>
      <c r="B56" s="4" t="s">
        <v>34</v>
      </c>
      <c r="C56" s="2" t="s">
        <v>731</v>
      </c>
      <c r="D56" s="2">
        <v>17480000</v>
      </c>
      <c r="F56" s="2" t="s">
        <v>105</v>
      </c>
      <c r="G56" s="2" t="s">
        <v>631</v>
      </c>
      <c r="H56" s="2" t="s">
        <v>632</v>
      </c>
      <c r="W56" s="7" t="s">
        <v>16</v>
      </c>
      <c r="X56" s="4">
        <v>20170601</v>
      </c>
      <c r="Y56" s="2">
        <v>55</v>
      </c>
      <c r="Z56" s="4" t="str">
        <f t="shared" si="3"/>
        <v xml:space="preserve">match (a55{id:'T000018'}) match (b55{id:'17480000'}) </v>
      </c>
      <c r="AA56" s="4" t="str">
        <f t="shared" si="1"/>
        <v>create (a55)-[r55:start{id:'rel11055', type:'wasErected', kr:'', en:'was erected in', user:'lyndsey', date:'20170601', ref:'', ver:'', start:'', end:'', after:'', before:'', at:'', from:'', for:'', to:'', by:'', in:'', bc:''}]-&gt;(b55)</v>
      </c>
      <c r="AB56" s="4" t="s">
        <v>17</v>
      </c>
    </row>
    <row r="57" spans="1:28" x14ac:dyDescent="0.45">
      <c r="A57" s="2">
        <v>11056</v>
      </c>
      <c r="B57" s="4" t="s">
        <v>735</v>
      </c>
      <c r="C57" s="2" t="s">
        <v>734</v>
      </c>
      <c r="D57" s="4" t="s">
        <v>732</v>
      </c>
      <c r="E57" s="2" t="s">
        <v>733</v>
      </c>
      <c r="F57" s="2" t="s">
        <v>105</v>
      </c>
      <c r="G57" s="2" t="s">
        <v>406</v>
      </c>
      <c r="H57" s="2" t="s">
        <v>410</v>
      </c>
      <c r="W57" s="7" t="s">
        <v>16</v>
      </c>
      <c r="X57" s="4">
        <v>20170601</v>
      </c>
      <c r="Y57" s="2">
        <v>56</v>
      </c>
      <c r="Z57" s="4" t="str">
        <f t="shared" si="3"/>
        <v xml:space="preserve">match (a56{id:'IL000007'}) match (b56{id:'P00007'}) </v>
      </c>
      <c r="AA57" s="4" t="str">
        <f t="shared" si="1"/>
        <v>create (a56)-[r56:start{id:'rel11056', type:'wasComposedBy', kr:'', en:'was composed by', user:'lyndsey', date:'20170601', ref:'', ver:'', start:'', end:'', after:'', before:'', at:'', from:'', for:'', to:'', by:'', in:'', bc:''}]-&gt;(b56)</v>
      </c>
      <c r="AB57" s="4" t="s">
        <v>17</v>
      </c>
    </row>
    <row r="58" spans="1:28" x14ac:dyDescent="0.45">
      <c r="A58" s="2">
        <v>11057</v>
      </c>
      <c r="B58" s="4" t="s">
        <v>34</v>
      </c>
      <c r="C58" s="2" t="s">
        <v>731</v>
      </c>
      <c r="D58" s="4" t="s">
        <v>208</v>
      </c>
      <c r="E58" s="2" t="s">
        <v>209</v>
      </c>
      <c r="F58" s="2" t="s">
        <v>105</v>
      </c>
      <c r="G58" s="2" t="s">
        <v>589</v>
      </c>
      <c r="H58" s="2" t="s">
        <v>588</v>
      </c>
      <c r="W58" s="7" t="s">
        <v>16</v>
      </c>
      <c r="X58" s="4">
        <v>20170601</v>
      </c>
      <c r="Y58" s="2">
        <v>57</v>
      </c>
      <c r="Z58" s="4" t="str">
        <f t="shared" si="3"/>
        <v xml:space="preserve">match (a57{id:'T000018'}) match (b57{id:'P00030'}) </v>
      </c>
      <c r="AA58" s="4" t="str">
        <f t="shared" si="1"/>
        <v>create (a57)-[r57:start{id:'rel11057', type:'wasCalligraphedBy', kr:'', en:'was calligraphed by', user:'lyndsey', date:'20170601', ref:'', ver:'', start:'', end:'', after:'', before:'', at:'', from:'', for:'', to:'', by:'', in:'', bc:''}]-&gt;(b57)</v>
      </c>
      <c r="AB58" s="4" t="s">
        <v>17</v>
      </c>
    </row>
    <row r="59" spans="1:28" x14ac:dyDescent="0.2">
      <c r="A59" s="2">
        <v>11058</v>
      </c>
      <c r="B59" s="4" t="s">
        <v>246</v>
      </c>
      <c r="C59" s="2" t="s">
        <v>31</v>
      </c>
      <c r="D59" s="2">
        <v>19140000</v>
      </c>
      <c r="F59" s="2" t="s">
        <v>214</v>
      </c>
      <c r="G59" s="2" t="s">
        <v>745</v>
      </c>
      <c r="H59" s="2" t="s">
        <v>744</v>
      </c>
      <c r="I59" s="11" t="s">
        <v>743</v>
      </c>
      <c r="W59" s="7" t="s">
        <v>16</v>
      </c>
      <c r="X59" s="4">
        <v>20170601</v>
      </c>
      <c r="Y59" s="2">
        <v>58</v>
      </c>
      <c r="Z59" s="4" t="str">
        <f t="shared" si="3"/>
        <v xml:space="preserve">match (a58{id:'TC00004'}) match (b58{id:'19140000'}) </v>
      </c>
      <c r="AA59" s="4" t="str">
        <f t="shared" si="1"/>
        <v>create (a58)-[r58:trans{id:'rel11058', type:'wasRepaired', kr:'중수', en:'was repaired', user:'lyndsey', date:'20170601', ref:'', ver:'', start:'', end:'', after:'', before:'', at:'', from:'', for:'', to:'', by:'', in:'', bc:''}]-&gt;(b58)</v>
      </c>
      <c r="AB59" s="4" t="s">
        <v>17</v>
      </c>
    </row>
    <row r="60" spans="1:28" x14ac:dyDescent="0.3">
      <c r="A60" s="2">
        <v>11059</v>
      </c>
      <c r="B60" s="7" t="s">
        <v>245</v>
      </c>
      <c r="C60" s="7" t="s">
        <v>27</v>
      </c>
      <c r="D60" s="7" t="s">
        <v>646</v>
      </c>
      <c r="E60" s="6" t="s">
        <v>275</v>
      </c>
      <c r="F60" s="6" t="s">
        <v>13</v>
      </c>
      <c r="G60" s="6" t="s">
        <v>777</v>
      </c>
      <c r="H60" s="6" t="s">
        <v>778</v>
      </c>
      <c r="I60" s="6"/>
      <c r="J60" s="6"/>
      <c r="K60" s="7"/>
      <c r="L60" s="7"/>
      <c r="S60" s="4" t="s">
        <v>769</v>
      </c>
      <c r="W60" s="7" t="s">
        <v>16</v>
      </c>
      <c r="X60" s="4">
        <v>20170601</v>
      </c>
      <c r="Y60" s="2">
        <v>59</v>
      </c>
      <c r="Z60" s="4" t="str">
        <f t="shared" si="3"/>
        <v xml:space="preserve">match (a59{id:'TC00003'}) match (b59{id:'C000026'}) </v>
      </c>
      <c r="AA60" s="4" t="str">
        <f t="shared" si="1"/>
        <v>create (a59)-[r59:act{id:'rel11059', type:'hasPerformed', kr:'', en:'has performed', user:'lyndsey', date:'20170601', ref:'', ver:'', start:'', end:'', after:'', before:'', at:'', from:'', for:'', to:'', by:'', in:'IT000011', bc:''}]-&gt;(b59)</v>
      </c>
      <c r="AB60" s="4" t="s">
        <v>17</v>
      </c>
    </row>
    <row r="61" spans="1:28" x14ac:dyDescent="0.3">
      <c r="A61" s="2">
        <v>11060</v>
      </c>
      <c r="B61" s="7" t="s">
        <v>245</v>
      </c>
      <c r="C61" s="7" t="s">
        <v>27</v>
      </c>
      <c r="D61" s="7" t="s">
        <v>646</v>
      </c>
      <c r="E61" s="6" t="s">
        <v>275</v>
      </c>
      <c r="F61" s="6" t="s">
        <v>13</v>
      </c>
      <c r="G61" s="6" t="s">
        <v>777</v>
      </c>
      <c r="H61" s="6" t="s">
        <v>778</v>
      </c>
      <c r="I61" s="6"/>
      <c r="J61" s="6"/>
      <c r="K61" s="7"/>
      <c r="L61" s="7"/>
      <c r="S61" s="4" t="s">
        <v>771</v>
      </c>
      <c r="W61" s="7" t="s">
        <v>16</v>
      </c>
      <c r="X61" s="4">
        <v>20170601</v>
      </c>
      <c r="Y61" s="2">
        <v>60</v>
      </c>
      <c r="Z61" s="4" t="str">
        <f t="shared" si="3"/>
        <v xml:space="preserve">match (a60{id:'TC00003'}) match (b60{id:'C000026'}) </v>
      </c>
      <c r="AA61" s="4" t="str">
        <f t="shared" si="1"/>
        <v>create (a60)-[r60:act{id:'rel11060', type:'hasPerformed', kr:'', en:'has performed', user:'lyndsey', date:'20170601', ref:'', ver:'', start:'', end:'', after:'', before:'', at:'', from:'', for:'', to:'', by:'', in:'IT000012', bc:''}]-&gt;(b60)</v>
      </c>
      <c r="AB61" s="4" t="s">
        <v>17</v>
      </c>
    </row>
    <row r="62" spans="1:28" x14ac:dyDescent="0.3">
      <c r="A62" s="2">
        <v>11061</v>
      </c>
      <c r="B62" s="4" t="s">
        <v>246</v>
      </c>
      <c r="C62" s="2" t="s">
        <v>31</v>
      </c>
      <c r="D62" s="4" t="s">
        <v>714</v>
      </c>
      <c r="E62" s="12" t="s">
        <v>264</v>
      </c>
      <c r="F62" s="2" t="s">
        <v>790</v>
      </c>
      <c r="G62" s="6" t="s">
        <v>260</v>
      </c>
      <c r="H62" s="5" t="s">
        <v>261</v>
      </c>
      <c r="L62" s="5"/>
      <c r="M62" s="5"/>
      <c r="N62" s="5"/>
      <c r="P62" s="4" t="s">
        <v>325</v>
      </c>
      <c r="W62" s="7" t="s">
        <v>16</v>
      </c>
      <c r="X62" s="4">
        <v>20170601</v>
      </c>
      <c r="Y62" s="2">
        <v>61</v>
      </c>
      <c r="Z62" s="4" t="str">
        <f t="shared" ref="Z62:Z70" si="4">"match (a"&amp;Y62&amp;"{id:'"&amp;B62&amp;"'}) "&amp;"match (b"&amp;Y62&amp;"{id:'"&amp;D62&amp;"'}) "</f>
        <v xml:space="preserve">match (a61{id:'TC00004'}) match (b61{id:'C000029'}) </v>
      </c>
      <c r="AA62" s="4" t="str">
        <f t="shared" si="1"/>
        <v>create (a61)-[r61:use{id:'rel11061', type:'hasUse_Main', kr:'', en:'is/was mainly used as', user:'lyndsey', date:'20170601', ref:'', ver:'', start:'', end:'', after:'', before:'', at:'', from:'', for:'T000022', to:'', by:'', in:'', bc:''}]-&gt;(b61)</v>
      </c>
      <c r="AB62" s="4" t="s">
        <v>17</v>
      </c>
    </row>
    <row r="63" spans="1:28" x14ac:dyDescent="0.3">
      <c r="A63" s="2">
        <v>11062</v>
      </c>
      <c r="B63" s="4" t="s">
        <v>245</v>
      </c>
      <c r="C63" s="4" t="s">
        <v>27</v>
      </c>
      <c r="D63" s="4" t="s">
        <v>715</v>
      </c>
      <c r="E63" s="4" t="s">
        <v>716</v>
      </c>
      <c r="F63" s="2" t="s">
        <v>790</v>
      </c>
      <c r="G63" s="6" t="s">
        <v>260</v>
      </c>
      <c r="H63" s="5" t="s">
        <v>261</v>
      </c>
      <c r="L63" s="5"/>
      <c r="M63" s="5"/>
      <c r="N63" s="5"/>
      <c r="P63" s="4" t="s">
        <v>694</v>
      </c>
      <c r="W63" s="7" t="s">
        <v>16</v>
      </c>
      <c r="X63" s="4">
        <v>20170601</v>
      </c>
      <c r="Y63" s="2">
        <v>62</v>
      </c>
      <c r="Z63" s="4" t="str">
        <f t="shared" si="4"/>
        <v xml:space="preserve">match (a62{id:'TC00003'}) match (b62{id:'C000030'}) </v>
      </c>
      <c r="AA63" s="4" t="str">
        <f t="shared" si="1"/>
        <v>create (a62)-[r62:use{id:'rel11062', type:'hasUse_Main', kr:'', en:'is/was mainly used as', user:'lyndsey', date:'20170601', ref:'', ver:'', start:'', end:'', after:'', before:'', at:'', from:'', for:'PG000009', to:'', by:'', in:'', bc:''}]-&gt;(b62)</v>
      </c>
      <c r="AB63" s="4" t="s">
        <v>17</v>
      </c>
    </row>
    <row r="64" spans="1:28" x14ac:dyDescent="0.3">
      <c r="A64" s="2">
        <v>11063</v>
      </c>
      <c r="B64" s="7" t="s">
        <v>375</v>
      </c>
      <c r="C64" s="2" t="s">
        <v>33</v>
      </c>
      <c r="D64" s="4" t="s">
        <v>711</v>
      </c>
      <c r="E64" s="4" t="s">
        <v>712</v>
      </c>
      <c r="F64" s="2" t="s">
        <v>790</v>
      </c>
      <c r="G64" s="6" t="s">
        <v>260</v>
      </c>
      <c r="H64" s="5" t="s">
        <v>261</v>
      </c>
      <c r="J64" s="5">
        <v>16100000</v>
      </c>
      <c r="L64" s="5"/>
      <c r="M64" s="5"/>
      <c r="N64" s="5"/>
      <c r="P64" s="4" t="s">
        <v>202</v>
      </c>
      <c r="W64" s="7" t="s">
        <v>16</v>
      </c>
      <c r="X64" s="4">
        <v>20170601</v>
      </c>
      <c r="Y64" s="2">
        <v>63</v>
      </c>
      <c r="Z64" s="4" t="str">
        <f t="shared" si="4"/>
        <v xml:space="preserve">match (a63{id:'TC00007'}) match (b63{id:'C000028'}) </v>
      </c>
      <c r="AA64" s="4" t="str">
        <f t="shared" si="1"/>
        <v>create (a63)-[r63:use{id:'rel11063', type:'hasUse_Main', kr:'', en:'is/was mainly used as', user:'lyndsey', date:'20170601', ref:'', ver:'', start:'16100000', end:'', after:'', before:'', at:'', from:'', for:'P00024', to:'', by:'', in:'', bc:''}]-&gt;(b63)</v>
      </c>
      <c r="AB64" s="4" t="s">
        <v>17</v>
      </c>
    </row>
    <row r="65" spans="1:28" x14ac:dyDescent="0.3">
      <c r="A65" s="2">
        <v>11064</v>
      </c>
      <c r="B65" s="4" t="s">
        <v>246</v>
      </c>
      <c r="C65" s="2" t="s">
        <v>31</v>
      </c>
      <c r="D65" s="4" t="s">
        <v>737</v>
      </c>
      <c r="E65" s="5" t="s">
        <v>738</v>
      </c>
      <c r="F65" s="2" t="s">
        <v>790</v>
      </c>
      <c r="G65" s="6" t="s">
        <v>717</v>
      </c>
      <c r="H65" s="5" t="s">
        <v>718</v>
      </c>
      <c r="K65" s="5"/>
      <c r="M65" s="5"/>
      <c r="N65" s="5"/>
      <c r="R65" s="4" t="s">
        <v>284</v>
      </c>
      <c r="W65" s="7" t="s">
        <v>16</v>
      </c>
      <c r="X65" s="4">
        <v>20170601</v>
      </c>
      <c r="Y65" s="2">
        <v>64</v>
      </c>
      <c r="Z65" s="4" t="str">
        <f t="shared" si="4"/>
        <v xml:space="preserve">match (a64{id:'TC00004'}) match (b64{id:'CT000055'}) </v>
      </c>
      <c r="AA65" s="4" t="str">
        <f t="shared" si="1"/>
        <v>create (a64)-[r64:use{id:'rel11064', type:'hasUse_Secondary', kr:'', en:'is/was secondarily used as', user:'lyndsey', date:'20170601', ref:'', ver:'', start:'', end:'', after:'', before:'', at:'', from:'', for:'', to:'', by:'PG000004', in:'', bc:''}]-&gt;(b64)</v>
      </c>
      <c r="AB65" s="4" t="s">
        <v>17</v>
      </c>
    </row>
    <row r="66" spans="1:28" x14ac:dyDescent="0.3">
      <c r="A66" s="2">
        <v>11065</v>
      </c>
      <c r="B66" s="4" t="s">
        <v>246</v>
      </c>
      <c r="C66" s="2" t="s">
        <v>31</v>
      </c>
      <c r="D66" s="4" t="s">
        <v>739</v>
      </c>
      <c r="E66" s="5" t="s">
        <v>740</v>
      </c>
      <c r="F66" s="2" t="s">
        <v>790</v>
      </c>
      <c r="G66" s="6" t="s">
        <v>717</v>
      </c>
      <c r="H66" s="5" t="s">
        <v>718</v>
      </c>
      <c r="K66" s="5"/>
      <c r="M66" s="5"/>
      <c r="N66" s="5"/>
      <c r="R66" s="4" t="s">
        <v>284</v>
      </c>
      <c r="W66" s="7" t="s">
        <v>16</v>
      </c>
      <c r="X66" s="4">
        <v>20170601</v>
      </c>
      <c r="Y66" s="2">
        <v>65</v>
      </c>
      <c r="Z66" s="4" t="str">
        <f t="shared" si="4"/>
        <v xml:space="preserve">match (a65{id:'TC00004'}) match (b65{id:'CT000058'}) </v>
      </c>
      <c r="AA66" s="4" t="str">
        <f t="shared" si="1"/>
        <v>create (a65)-[r65:use{id:'rel11065', type:'hasUse_Secondary', kr:'', en:'is/was secondarily used as', user:'lyndsey', date:'20170601', ref:'', ver:'', start:'', end:'', after:'', before:'', at:'', from:'', for:'', to:'', by:'PG000004', in:'', bc:''}]-&gt;(b65)</v>
      </c>
      <c r="AB66" s="4" t="s">
        <v>17</v>
      </c>
    </row>
    <row r="67" spans="1:28" x14ac:dyDescent="0.3">
      <c r="A67" s="2">
        <v>11066</v>
      </c>
      <c r="B67" s="4" t="s">
        <v>246</v>
      </c>
      <c r="C67" s="2" t="s">
        <v>31</v>
      </c>
      <c r="D67" s="4" t="s">
        <v>742</v>
      </c>
      <c r="E67" s="5" t="s">
        <v>741</v>
      </c>
      <c r="F67" s="2" t="s">
        <v>790</v>
      </c>
      <c r="G67" s="6" t="s">
        <v>260</v>
      </c>
      <c r="H67" s="5" t="s">
        <v>261</v>
      </c>
      <c r="K67" s="5"/>
      <c r="M67" s="5"/>
      <c r="Q67" s="4"/>
      <c r="R67" s="4" t="s">
        <v>338</v>
      </c>
      <c r="S67" s="4" t="s">
        <v>666</v>
      </c>
      <c r="W67" s="7" t="s">
        <v>16</v>
      </c>
      <c r="X67" s="4">
        <v>20170601</v>
      </c>
      <c r="Y67" s="2">
        <v>66</v>
      </c>
      <c r="Z67" s="4" t="str">
        <f t="shared" si="4"/>
        <v xml:space="preserve">match (a66{id:'TC00004'}) match (b66{id:'C000034'}) </v>
      </c>
      <c r="AA67" s="4" t="str">
        <f t="shared" ref="AA67:AA70" si="5">"create (a"&amp;Y67&amp;")-[r"&amp;Y67&amp;":"&amp;F67&amp;"{id:'rel"&amp;A67&amp;"', type:'"&amp;G67&amp;"', kr:'"&amp;I67&amp;"', en:'"&amp;H67&amp;"', user:'"&amp;W67&amp;"', date:'"&amp;X67&amp;"', ref:'"&amp;U67&amp;"', ver:'"&amp;V67&amp;"', start:'"&amp;J67&amp;"', end:'"&amp;K67&amp;"', after:'"&amp;L67&amp;"', before:'"&amp;M67&amp;"', at:'"&amp;N67&amp;"', from:'"&amp;O67&amp;"', for:'"&amp;P67&amp;"', to:'"&amp;Q67&amp;"', by:'"&amp;R67&amp;"', in:'"&amp;S67&amp;"', bc:'"&amp;T67&amp;"'}]-&gt;(b"&amp;Y67&amp;")"</f>
        <v>create (a66)-[r66:use{id:'rel11066', type:'hasUse_Main', kr:'', en:'is/was mainly used as', user:'lyndsey', date:'20170601', ref:'', ver:'', start:'', end:'', after:'', before:'', at:'', from:'', for:'', to:'', by:'P00020', in:'IT000007', bc:''}]-&gt;(b66)</v>
      </c>
      <c r="AB67" s="4" t="s">
        <v>17</v>
      </c>
    </row>
    <row r="68" spans="1:28" x14ac:dyDescent="0.3">
      <c r="A68" s="2">
        <v>11067</v>
      </c>
      <c r="B68" s="4" t="s">
        <v>192</v>
      </c>
      <c r="C68" s="2" t="s">
        <v>193</v>
      </c>
      <c r="D68" s="2">
        <v>15190000</v>
      </c>
      <c r="F68" s="2" t="s">
        <v>13</v>
      </c>
      <c r="G68" s="2" t="s">
        <v>791</v>
      </c>
      <c r="H68" s="2" t="s">
        <v>792</v>
      </c>
      <c r="J68" s="2">
        <v>15190000</v>
      </c>
      <c r="K68" s="5">
        <v>15360000</v>
      </c>
      <c r="L68" s="5"/>
      <c r="M68" s="5"/>
      <c r="N68" s="5"/>
      <c r="Q68" s="4" t="s">
        <v>798</v>
      </c>
      <c r="T68" s="4" t="s">
        <v>797</v>
      </c>
      <c r="U68" s="4"/>
      <c r="W68" s="7" t="s">
        <v>16</v>
      </c>
      <c r="X68" s="4">
        <v>20170601</v>
      </c>
      <c r="Y68" s="2">
        <v>67</v>
      </c>
      <c r="Z68" s="4" t="str">
        <f t="shared" si="4"/>
        <v xml:space="preserve">match (a67{id:'P00006'}) match (b67{id:'15190000'}) </v>
      </c>
      <c r="AA68" s="4" t="str">
        <f t="shared" si="5"/>
        <v>create (a67)-[r67:act{id:'rel11067', type:'wasExiled', kr:'', en:'was exiled', user:'lyndsey', date:'20170601', ref:'', ver:'', start:'15190000', end:'15360000', after:'', before:'', at:'', from:'', for:'', to:'IS000017', by:'', in:'', bc:'IE000002'}]-&gt;(b67)</v>
      </c>
      <c r="AB68" s="4" t="s">
        <v>17</v>
      </c>
    </row>
    <row r="69" spans="1:28" ht="23" x14ac:dyDescent="0.45">
      <c r="A69" s="2">
        <v>11068</v>
      </c>
      <c r="B69" s="4" t="s">
        <v>700</v>
      </c>
      <c r="C69" s="4" t="s">
        <v>701</v>
      </c>
      <c r="D69" s="4" t="s">
        <v>202</v>
      </c>
      <c r="E69" s="4" t="s">
        <v>203</v>
      </c>
      <c r="F69" s="2" t="s">
        <v>13</v>
      </c>
      <c r="G69" s="2" t="s">
        <v>804</v>
      </c>
      <c r="H69" s="2" t="s">
        <v>802</v>
      </c>
      <c r="I69" s="2" t="s">
        <v>803</v>
      </c>
      <c r="W69" s="7" t="s">
        <v>16</v>
      </c>
      <c r="X69" s="4">
        <v>20170601</v>
      </c>
      <c r="Y69" s="2">
        <v>68</v>
      </c>
      <c r="Z69" s="4" t="str">
        <f t="shared" si="4"/>
        <v xml:space="preserve">match (a68{id:'P00039'}) match (b68{id:'P00024'}) </v>
      </c>
      <c r="AA69" s="4" t="str">
        <f t="shared" si="5"/>
        <v>create (a68)-[r68:act{id:'rel11068', type:'praised', kr:'충절에 탄복하다', en:'praised his bravery and loyalty', user:'lyndsey', date:'20170601', ref:'', ver:'', start:'', end:'', after:'', before:'', at:'', from:'', for:'', to:'', by:'', in:'', bc:''}]-&gt;(b68)</v>
      </c>
      <c r="AB69" s="4" t="s">
        <v>17</v>
      </c>
    </row>
    <row r="70" spans="1:28" x14ac:dyDescent="0.3">
      <c r="A70" s="2">
        <v>11069</v>
      </c>
      <c r="B70" s="4" t="s">
        <v>192</v>
      </c>
      <c r="C70" s="2" t="s">
        <v>193</v>
      </c>
      <c r="D70" s="4" t="s">
        <v>610</v>
      </c>
      <c r="E70" s="11" t="s">
        <v>611</v>
      </c>
      <c r="F70" s="2" t="s">
        <v>214</v>
      </c>
      <c r="G70" s="2" t="s">
        <v>14</v>
      </c>
      <c r="H70" s="5" t="s">
        <v>15</v>
      </c>
      <c r="J70" s="2">
        <v>15190000</v>
      </c>
      <c r="W70" s="7" t="s">
        <v>16</v>
      </c>
      <c r="X70" s="4">
        <v>20170601</v>
      </c>
      <c r="Y70" s="2">
        <v>69</v>
      </c>
      <c r="Z70" s="4" t="str">
        <f t="shared" si="4"/>
        <v xml:space="preserve">match (a69{id:'P00006'}) match (b69{id:'CT000069'}) </v>
      </c>
      <c r="AA70" s="4" t="str">
        <f t="shared" si="5"/>
        <v>create (a69)-[r69:trans{id:'rel11069', type:'heldOffice', kr:'', en:'held the office of', user:'lyndsey', date:'20170601', ref:'', ver:'', start:'15190000', end:'', after:'', before:'', at:'', from:'', for:'', to:'', by:'', in:'', bc:''}]-&gt;(b69)</v>
      </c>
      <c r="AB70" s="4" t="s">
        <v>17</v>
      </c>
    </row>
    <row r="71" spans="1:28" x14ac:dyDescent="0.45">
      <c r="A71" s="26">
        <v>11070</v>
      </c>
      <c r="B71" s="4" t="s">
        <v>202</v>
      </c>
      <c r="C71" s="4" t="s">
        <v>203</v>
      </c>
      <c r="D71" s="4" t="s">
        <v>686</v>
      </c>
      <c r="E71" s="4" t="s">
        <v>687</v>
      </c>
      <c r="F71" s="2" t="s">
        <v>13</v>
      </c>
      <c r="G71" s="2" t="s">
        <v>820</v>
      </c>
      <c r="H71" s="2" t="s">
        <v>821</v>
      </c>
      <c r="W71" s="7" t="s">
        <v>16</v>
      </c>
      <c r="X71" s="4">
        <v>20170601</v>
      </c>
      <c r="Y71" s="2">
        <v>70</v>
      </c>
      <c r="Z71" s="4" t="str">
        <f t="shared" ref="Z71:Z73" si="6">"match (a"&amp;Y71&amp;"{id:'"&amp;B71&amp;"'}) "&amp;"match (b"&amp;Y71&amp;"{id:'"&amp;D71&amp;"'}) "</f>
        <v xml:space="preserve">match (a70{id:'P00024'}) match (b70{id:'IE000009'}) </v>
      </c>
      <c r="AA71" s="4" t="str">
        <f t="shared" ref="AA71:AA73" si="7">"create (a"&amp;Y71&amp;")-[r"&amp;Y71&amp;":"&amp;F71&amp;"{id:'rel"&amp;A71&amp;"', type:'"&amp;G71&amp;"', kr:'"&amp;I71&amp;"', en:'"&amp;H71&amp;"', user:'"&amp;W71&amp;"', date:'"&amp;X71&amp;"', ref:'"&amp;U71&amp;"', ver:'"&amp;V71&amp;"', start:'"&amp;J71&amp;"', end:'"&amp;K71&amp;"', after:'"&amp;L71&amp;"', before:'"&amp;M71&amp;"', at:'"&amp;N71&amp;"', from:'"&amp;O71&amp;"', for:'"&amp;P71&amp;"', to:'"&amp;Q71&amp;"', by:'"&amp;R71&amp;"', in:'"&amp;S71&amp;"', bc:'"&amp;T71&amp;"'}]-&gt;(b"&amp;Y71&amp;")"</f>
        <v>create (a70)-[r70:act{id:'rel11070', type:'foughtIn', kr:'', en:'fought in', user:'lyndsey', date:'20170601', ref:'', ver:'', start:'', end:'', after:'', before:'', at:'', from:'', for:'', to:'', by:'', in:'', bc:''}]-&gt;(b70)</v>
      </c>
      <c r="AB71" s="31" t="s">
        <v>17</v>
      </c>
    </row>
    <row r="72" spans="1:28" x14ac:dyDescent="0.45">
      <c r="A72" s="26">
        <v>11071</v>
      </c>
      <c r="B72" s="31" t="s">
        <v>834</v>
      </c>
      <c r="C72" s="31" t="s">
        <v>835</v>
      </c>
      <c r="D72" s="31" t="s">
        <v>838</v>
      </c>
      <c r="E72" s="31" t="s">
        <v>839</v>
      </c>
      <c r="F72" s="26" t="s">
        <v>105</v>
      </c>
      <c r="G72" s="26" t="s">
        <v>406</v>
      </c>
      <c r="H72" s="26" t="s">
        <v>410</v>
      </c>
      <c r="W72" s="33" t="s">
        <v>16</v>
      </c>
      <c r="X72" s="31">
        <v>20170601</v>
      </c>
      <c r="Y72" s="26">
        <v>71</v>
      </c>
      <c r="Z72" s="31" t="str">
        <f t="shared" si="6"/>
        <v xml:space="preserve">match (a71{id:'IL000008'}) match (b71{id:'P00019'}) </v>
      </c>
      <c r="AA72" s="31" t="str">
        <f t="shared" si="7"/>
        <v>create (a71)-[r71:start{id:'rel11071', type:'wasComposedBy', kr:'', en:'was composed by', user:'lyndsey', date:'20170601', ref:'', ver:'', start:'', end:'', after:'', before:'', at:'', from:'', for:'', to:'', by:'', in:'', bc:''}]-&gt;(b71)</v>
      </c>
      <c r="AB72" s="31" t="s">
        <v>17</v>
      </c>
    </row>
    <row r="73" spans="1:28" x14ac:dyDescent="0.45">
      <c r="A73" s="26">
        <v>11072</v>
      </c>
      <c r="B73" s="31" t="s">
        <v>836</v>
      </c>
      <c r="C73" s="31" t="s">
        <v>837</v>
      </c>
      <c r="D73" s="31" t="s">
        <v>840</v>
      </c>
      <c r="E73" s="31" t="s">
        <v>841</v>
      </c>
      <c r="F73" s="26" t="s">
        <v>105</v>
      </c>
      <c r="G73" s="26" t="s">
        <v>589</v>
      </c>
      <c r="H73" s="26" t="s">
        <v>588</v>
      </c>
      <c r="W73" s="33" t="s">
        <v>16</v>
      </c>
      <c r="X73" s="31">
        <v>20170601</v>
      </c>
      <c r="Y73" s="26">
        <v>72</v>
      </c>
      <c r="Z73" s="31" t="str">
        <f t="shared" si="6"/>
        <v xml:space="preserve">match (a72{id:'IL000009'}) match (b72{id:'P00029'}) </v>
      </c>
      <c r="AA73" s="31" t="str">
        <f t="shared" si="7"/>
        <v>create (a72)-[r72:start{id:'rel11072', type:'wasCalligraphedBy', kr:'', en:'was calligraphed by', user:'lyndsey', date:'20170601', ref:'', ver:'', start:'', end:'', after:'', before:'', at:'', from:'', for:'', to:'', by:'', in:'', bc:''}]-&gt;(b72)</v>
      </c>
      <c r="AB73" s="31" t="s">
        <v>17</v>
      </c>
    </row>
    <row r="74" spans="1:28" x14ac:dyDescent="0.45">
      <c r="B74" s="31"/>
      <c r="C74" s="31"/>
    </row>
  </sheetData>
  <autoFilter ref="A1:AB70"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A34" workbookViewId="0">
      <selection activeCell="N55" sqref="N55:O55"/>
    </sheetView>
  </sheetViews>
  <sheetFormatPr defaultRowHeight="11.5" x14ac:dyDescent="0.45"/>
  <cols>
    <col min="1" max="1" width="7.08984375" style="4" customWidth="1"/>
    <col min="2" max="2" width="8.7265625" style="4"/>
    <col min="3" max="3" width="18" style="4" customWidth="1"/>
    <col min="4" max="4" width="8.7265625" style="4"/>
    <col min="5" max="5" width="14.90625" style="4" customWidth="1"/>
    <col min="6" max="6" width="8.7265625" style="4"/>
    <col min="7" max="7" width="13.36328125" style="4" customWidth="1"/>
    <col min="8" max="9" width="8.7265625" style="4"/>
    <col min="10" max="10" width="5.453125" style="4" customWidth="1"/>
    <col min="11" max="12" width="8.7265625" style="4"/>
    <col min="13" max="13" width="4.453125" style="4" customWidth="1"/>
    <col min="14" max="14" width="9.1796875" style="4" customWidth="1"/>
    <col min="15" max="15" width="10.7265625" style="4" customWidth="1"/>
    <col min="16" max="16" width="19.36328125" style="4" customWidth="1"/>
    <col min="17" max="16384" width="8.7265625" style="4"/>
  </cols>
  <sheetData>
    <row r="1" spans="1:16" s="3" customFormat="1" x14ac:dyDescent="0.45">
      <c r="A1" s="3" t="s">
        <v>807</v>
      </c>
      <c r="B1" s="3" t="s">
        <v>0</v>
      </c>
      <c r="D1" s="3" t="s">
        <v>1</v>
      </c>
      <c r="F1" s="3" t="s">
        <v>113</v>
      </c>
      <c r="G1" s="3" t="s">
        <v>238</v>
      </c>
      <c r="H1" s="3" t="s">
        <v>239</v>
      </c>
      <c r="I1" s="3" t="s">
        <v>240</v>
      </c>
      <c r="J1" s="3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8</v>
      </c>
    </row>
    <row r="2" spans="1:16" x14ac:dyDescent="0.45">
      <c r="A2" s="4">
        <v>20001</v>
      </c>
      <c r="B2" s="7" t="s">
        <v>53</v>
      </c>
      <c r="C2" s="7" t="s">
        <v>54</v>
      </c>
      <c r="D2" s="7" t="s">
        <v>55</v>
      </c>
      <c r="E2" s="4" t="s">
        <v>56</v>
      </c>
      <c r="F2" s="7" t="s">
        <v>57</v>
      </c>
      <c r="G2" s="7" t="s">
        <v>58</v>
      </c>
      <c r="H2" s="7" t="s">
        <v>59</v>
      </c>
      <c r="K2" s="7" t="s">
        <v>16</v>
      </c>
      <c r="L2" s="7">
        <v>20170601</v>
      </c>
      <c r="M2" s="4">
        <v>1</v>
      </c>
      <c r="N2" s="4" t="str">
        <f>"match (a"&amp;M2&amp;"{id:'"&amp;B2&amp;"'}) "&amp;"match (b"&amp;M2&amp;"{id:'"&amp;D2&amp;"'}) "</f>
        <v xml:space="preserve">match (a1{id:'II000002'}) match (b1{id:'IS000004'}) </v>
      </c>
      <c r="O2" s="4" t="str">
        <f>"create (a"&amp;M2&amp;")-[r"&amp;M2&amp;":layout{id:'rel"&amp;A2&amp;"', type:'"&amp;F2&amp;"', kr:'"&amp;H2&amp;"', en:'"&amp;G2&amp;"', user:'"&amp;K2&amp;"', date:'"&amp;L2&amp;"', ref:'"&amp;I2&amp;"', ver:'"&amp;J2&amp;"'}]-&gt;(b"&amp;M2&amp;")"</f>
        <v>create (a1)-[r1:layout{id:'rel20001', type:'In', kr:'~에 있다', en:'is located in', user:'lyndsey', date:'20170601', ref:'', ver:''}]-&gt;(b1)</v>
      </c>
      <c r="P2" s="4" t="s">
        <v>17</v>
      </c>
    </row>
    <row r="3" spans="1:16" x14ac:dyDescent="0.45">
      <c r="A3" s="4">
        <v>20002</v>
      </c>
      <c r="B3" s="4" t="s">
        <v>60</v>
      </c>
      <c r="C3" s="4" t="s">
        <v>61</v>
      </c>
      <c r="D3" s="7" t="s">
        <v>20</v>
      </c>
      <c r="E3" s="7" t="s">
        <v>21</v>
      </c>
      <c r="F3" s="7" t="s">
        <v>57</v>
      </c>
      <c r="G3" s="7" t="s">
        <v>58</v>
      </c>
      <c r="H3" s="7" t="s">
        <v>59</v>
      </c>
      <c r="K3" s="7" t="s">
        <v>16</v>
      </c>
      <c r="L3" s="7">
        <v>20170601</v>
      </c>
      <c r="M3" s="4">
        <v>2</v>
      </c>
      <c r="N3" s="4" t="str">
        <f t="shared" ref="N3:N27" si="0">"match (a"&amp;M3&amp;"{id:'"&amp;B3&amp;"'}) "&amp;"match (b"&amp;M3&amp;"{id:'"&amp;D3&amp;"'}) "</f>
        <v xml:space="preserve">match (a2{id:'IS000002'}) match (b2{id:'IS000001'}) </v>
      </c>
      <c r="O3" s="4" t="str">
        <f t="shared" ref="O3:O54" si="1">"create (a"&amp;M3&amp;")-[r"&amp;M3&amp;":layout{id:'rel"&amp;A3&amp;"', type:'"&amp;F3&amp;"', kr:'"&amp;H3&amp;"', en:'"&amp;G3&amp;"', user:'"&amp;K3&amp;"', date:'"&amp;L3&amp;"', ref:'"&amp;I3&amp;"', ver:'"&amp;J3&amp;"'}]-&gt;(b"&amp;M3&amp;")"</f>
        <v>create (a2)-[r2:layout{id:'rel20002', type:'In', kr:'~에 있다', en:'is located in', user:'lyndsey', date:'20170601', ref:'', ver:''}]-&gt;(b2)</v>
      </c>
      <c r="P3" s="4" t="s">
        <v>17</v>
      </c>
    </row>
    <row r="4" spans="1:16" x14ac:dyDescent="0.45">
      <c r="A4" s="4">
        <v>20003</v>
      </c>
      <c r="B4" s="4" t="s">
        <v>62</v>
      </c>
      <c r="C4" s="4" t="s">
        <v>63</v>
      </c>
      <c r="D4" s="4" t="s">
        <v>60</v>
      </c>
      <c r="E4" s="4" t="s">
        <v>61</v>
      </c>
      <c r="F4" s="7" t="s">
        <v>57</v>
      </c>
      <c r="G4" s="7" t="s">
        <v>58</v>
      </c>
      <c r="H4" s="7" t="s">
        <v>59</v>
      </c>
      <c r="K4" s="7" t="s">
        <v>16</v>
      </c>
      <c r="L4" s="7">
        <v>20170601</v>
      </c>
      <c r="M4" s="4">
        <v>3</v>
      </c>
      <c r="N4" s="4" t="str">
        <f t="shared" si="0"/>
        <v xml:space="preserve">match (a3{id:'IS000003'}) match (b3{id:'IS000002'}) </v>
      </c>
      <c r="O4" s="4" t="str">
        <f t="shared" si="1"/>
        <v>create (a3)-[r3:layout{id:'rel20003', type:'In', kr:'~에 있다', en:'is located in', user:'lyndsey', date:'20170601', ref:'', ver:''}]-&gt;(b3)</v>
      </c>
      <c r="P4" s="4" t="s">
        <v>17</v>
      </c>
    </row>
    <row r="5" spans="1:16" x14ac:dyDescent="0.45">
      <c r="A5" s="4">
        <v>20004</v>
      </c>
      <c r="B5" s="4" t="s">
        <v>55</v>
      </c>
      <c r="C5" s="4" t="s">
        <v>56</v>
      </c>
      <c r="D5" s="4" t="s">
        <v>62</v>
      </c>
      <c r="E5" s="4" t="s">
        <v>63</v>
      </c>
      <c r="F5" s="7" t="s">
        <v>57</v>
      </c>
      <c r="G5" s="7" t="s">
        <v>58</v>
      </c>
      <c r="H5" s="7" t="s">
        <v>59</v>
      </c>
      <c r="K5" s="7" t="s">
        <v>16</v>
      </c>
      <c r="L5" s="7">
        <v>20170601</v>
      </c>
      <c r="M5" s="4">
        <v>4</v>
      </c>
      <c r="N5" s="4" t="str">
        <f t="shared" si="0"/>
        <v xml:space="preserve">match (a4{id:'IS000004'}) match (b4{id:'IS000003'}) </v>
      </c>
      <c r="O5" s="4" t="str">
        <f t="shared" si="1"/>
        <v>create (a4)-[r4:layout{id:'rel20004', type:'In', kr:'~에 있다', en:'is located in', user:'lyndsey', date:'20170601', ref:'', ver:''}]-&gt;(b4)</v>
      </c>
      <c r="P5" s="4" t="s">
        <v>17</v>
      </c>
    </row>
    <row r="6" spans="1:16" x14ac:dyDescent="0.45">
      <c r="A6" s="4">
        <v>20005</v>
      </c>
      <c r="B6" s="4" t="s">
        <v>64</v>
      </c>
      <c r="C6" s="4" t="s">
        <v>65</v>
      </c>
      <c r="D6" s="4" t="s">
        <v>66</v>
      </c>
      <c r="E6" s="4" t="s">
        <v>67</v>
      </c>
      <c r="F6" s="7" t="s">
        <v>57</v>
      </c>
      <c r="G6" s="7" t="s">
        <v>58</v>
      </c>
      <c r="H6" s="7" t="s">
        <v>59</v>
      </c>
      <c r="K6" s="7" t="s">
        <v>16</v>
      </c>
      <c r="L6" s="7">
        <v>20170601</v>
      </c>
      <c r="M6" s="4">
        <v>5</v>
      </c>
      <c r="N6" s="4" t="str">
        <f t="shared" si="0"/>
        <v xml:space="preserve">match (a5{id:'IS000005'}) match (b5{id:'IS000008'}) </v>
      </c>
      <c r="O6" s="4" t="str">
        <f t="shared" si="1"/>
        <v>create (a5)-[r5:layout{id:'rel20005', type:'In', kr:'~에 있다', en:'is located in', user:'lyndsey', date:'20170601', ref:'', ver:''}]-&gt;(b5)</v>
      </c>
      <c r="P6" s="4" t="s">
        <v>17</v>
      </c>
    </row>
    <row r="7" spans="1:16" x14ac:dyDescent="0.45">
      <c r="A7" s="4">
        <v>20006</v>
      </c>
      <c r="B7" s="4" t="s">
        <v>68</v>
      </c>
      <c r="C7" s="4" t="s">
        <v>69</v>
      </c>
      <c r="D7" s="4" t="s">
        <v>62</v>
      </c>
      <c r="E7" s="4" t="s">
        <v>63</v>
      </c>
      <c r="F7" s="7" t="s">
        <v>57</v>
      </c>
      <c r="G7" s="7" t="s">
        <v>58</v>
      </c>
      <c r="H7" s="7" t="s">
        <v>59</v>
      </c>
      <c r="K7" s="7" t="s">
        <v>16</v>
      </c>
      <c r="L7" s="7">
        <v>20170601</v>
      </c>
      <c r="M7" s="4">
        <v>6</v>
      </c>
      <c r="N7" s="4" t="str">
        <f t="shared" si="0"/>
        <v xml:space="preserve">match (a6{id:'IS000006'}) match (b6{id:'IS000003'}) </v>
      </c>
      <c r="O7" s="4" t="str">
        <f t="shared" si="1"/>
        <v>create (a6)-[r6:layout{id:'rel20006', type:'In', kr:'~에 있다', en:'is located in', user:'lyndsey', date:'20170601', ref:'', ver:''}]-&gt;(b6)</v>
      </c>
      <c r="P7" s="4" t="s">
        <v>17</v>
      </c>
    </row>
    <row r="8" spans="1:16" x14ac:dyDescent="0.45">
      <c r="A8" s="4">
        <v>20007</v>
      </c>
      <c r="B8" s="4" t="s">
        <v>70</v>
      </c>
      <c r="C8" s="4" t="s">
        <v>71</v>
      </c>
      <c r="D8" s="4" t="s">
        <v>60</v>
      </c>
      <c r="E8" s="4" t="s">
        <v>61</v>
      </c>
      <c r="F8" s="7" t="s">
        <v>57</v>
      </c>
      <c r="G8" s="7" t="s">
        <v>58</v>
      </c>
      <c r="H8" s="7" t="s">
        <v>59</v>
      </c>
      <c r="K8" s="7" t="s">
        <v>16</v>
      </c>
      <c r="L8" s="7">
        <v>20170601</v>
      </c>
      <c r="M8" s="4">
        <v>7</v>
      </c>
      <c r="N8" s="4" t="str">
        <f t="shared" si="0"/>
        <v xml:space="preserve">match (a7{id:'IS000007'}) match (b7{id:'IS000002'}) </v>
      </c>
      <c r="O8" s="4" t="str">
        <f t="shared" si="1"/>
        <v>create (a7)-[r7:layout{id:'rel20007', type:'In', kr:'~에 있다', en:'is located in', user:'lyndsey', date:'20170601', ref:'', ver:''}]-&gt;(b7)</v>
      </c>
      <c r="P8" s="4" t="s">
        <v>17</v>
      </c>
    </row>
    <row r="9" spans="1:16" x14ac:dyDescent="0.45">
      <c r="A9" s="4">
        <v>20008</v>
      </c>
      <c r="B9" s="4" t="s">
        <v>66</v>
      </c>
      <c r="C9" s="4" t="s">
        <v>67</v>
      </c>
      <c r="D9" s="4" t="s">
        <v>70</v>
      </c>
      <c r="E9" s="4" t="s">
        <v>71</v>
      </c>
      <c r="F9" s="7" t="s">
        <v>57</v>
      </c>
      <c r="G9" s="7" t="s">
        <v>58</v>
      </c>
      <c r="H9" s="7" t="s">
        <v>59</v>
      </c>
      <c r="K9" s="7" t="s">
        <v>16</v>
      </c>
      <c r="L9" s="7">
        <v>20170601</v>
      </c>
      <c r="M9" s="4">
        <v>8</v>
      </c>
      <c r="N9" s="4" t="str">
        <f t="shared" si="0"/>
        <v xml:space="preserve">match (a8{id:'IS000008'}) match (b8{id:'IS000007'}) </v>
      </c>
      <c r="O9" s="4" t="str">
        <f t="shared" si="1"/>
        <v>create (a8)-[r8:layout{id:'rel20008', type:'In', kr:'~에 있다', en:'is located in', user:'lyndsey', date:'20170601', ref:'', ver:''}]-&gt;(b8)</v>
      </c>
      <c r="P9" s="4" t="s">
        <v>17</v>
      </c>
    </row>
    <row r="10" spans="1:16" x14ac:dyDescent="0.45">
      <c r="A10" s="4">
        <v>20009</v>
      </c>
      <c r="B10" s="4" t="s">
        <v>72</v>
      </c>
      <c r="C10" s="4" t="s">
        <v>73</v>
      </c>
      <c r="D10" s="4" t="s">
        <v>62</v>
      </c>
      <c r="E10" s="4" t="s">
        <v>63</v>
      </c>
      <c r="F10" s="7" t="s">
        <v>57</v>
      </c>
      <c r="G10" s="7" t="s">
        <v>58</v>
      </c>
      <c r="H10" s="7" t="s">
        <v>59</v>
      </c>
      <c r="K10" s="7" t="s">
        <v>16</v>
      </c>
      <c r="L10" s="7">
        <v>20170601</v>
      </c>
      <c r="M10" s="4">
        <v>9</v>
      </c>
      <c r="N10" s="4" t="str">
        <f t="shared" si="0"/>
        <v xml:space="preserve">match (a9{id:'IS000011'}) match (b9{id:'IS000003'}) </v>
      </c>
      <c r="O10" s="4" t="str">
        <f t="shared" si="1"/>
        <v>create (a9)-[r9:layout{id:'rel20009', type:'In', kr:'~에 있다', en:'is located in', user:'lyndsey', date:'20170601', ref:'', ver:''}]-&gt;(b9)</v>
      </c>
      <c r="P10" s="4" t="s">
        <v>17</v>
      </c>
    </row>
    <row r="11" spans="1:16" x14ac:dyDescent="0.45">
      <c r="A11" s="4">
        <v>20010</v>
      </c>
      <c r="B11" s="4" t="s">
        <v>74</v>
      </c>
      <c r="C11" s="4" t="s">
        <v>75</v>
      </c>
      <c r="D11" s="4" t="s">
        <v>70</v>
      </c>
      <c r="E11" s="4" t="s">
        <v>71</v>
      </c>
      <c r="F11" s="7" t="s">
        <v>57</v>
      </c>
      <c r="G11" s="7" t="s">
        <v>58</v>
      </c>
      <c r="H11" s="7" t="s">
        <v>59</v>
      </c>
      <c r="K11" s="7" t="s">
        <v>16</v>
      </c>
      <c r="L11" s="7">
        <v>20170601</v>
      </c>
      <c r="M11" s="4">
        <v>10</v>
      </c>
      <c r="N11" s="4" t="str">
        <f t="shared" si="0"/>
        <v xml:space="preserve">match (a10{id:'IS000012'}) match (b10{id:'IS000007'}) </v>
      </c>
      <c r="O11" s="4" t="str">
        <f t="shared" si="1"/>
        <v>create (a10)-[r10:layout{id:'rel20010', type:'In', kr:'~에 있다', en:'is located in', user:'lyndsey', date:'20170601', ref:'', ver:''}]-&gt;(b10)</v>
      </c>
      <c r="P11" s="4" t="s">
        <v>17</v>
      </c>
    </row>
    <row r="12" spans="1:16" x14ac:dyDescent="0.45">
      <c r="A12" s="4">
        <v>20011</v>
      </c>
      <c r="B12" s="4" t="s">
        <v>76</v>
      </c>
      <c r="C12" s="4" t="s">
        <v>77</v>
      </c>
      <c r="D12" s="4" t="s">
        <v>62</v>
      </c>
      <c r="E12" s="4" t="s">
        <v>63</v>
      </c>
      <c r="F12" s="7" t="s">
        <v>57</v>
      </c>
      <c r="G12" s="7" t="s">
        <v>58</v>
      </c>
      <c r="H12" s="7" t="s">
        <v>59</v>
      </c>
      <c r="K12" s="7" t="s">
        <v>16</v>
      </c>
      <c r="L12" s="7">
        <v>20170601</v>
      </c>
      <c r="M12" s="4">
        <v>11</v>
      </c>
      <c r="N12" s="4" t="str">
        <f t="shared" si="0"/>
        <v xml:space="preserve">match (a11{id:'IS000013'}) match (b11{id:'IS000003'}) </v>
      </c>
      <c r="O12" s="4" t="str">
        <f t="shared" si="1"/>
        <v>create (a11)-[r11:layout{id:'rel20011', type:'In', kr:'~에 있다', en:'is located in', user:'lyndsey', date:'20170601', ref:'', ver:''}]-&gt;(b11)</v>
      </c>
      <c r="P12" s="4" t="s">
        <v>17</v>
      </c>
    </row>
    <row r="13" spans="1:16" x14ac:dyDescent="0.45">
      <c r="A13" s="4">
        <v>20012</v>
      </c>
      <c r="B13" s="4" t="s">
        <v>78</v>
      </c>
      <c r="C13" s="4" t="s">
        <v>79</v>
      </c>
      <c r="D13" s="4" t="s">
        <v>80</v>
      </c>
      <c r="E13" s="4" t="s">
        <v>81</v>
      </c>
      <c r="F13" s="7" t="s">
        <v>57</v>
      </c>
      <c r="G13" s="7" t="s">
        <v>58</v>
      </c>
      <c r="H13" s="7" t="s">
        <v>59</v>
      </c>
      <c r="K13" s="7" t="s">
        <v>16</v>
      </c>
      <c r="L13" s="7">
        <v>20170601</v>
      </c>
      <c r="M13" s="4">
        <v>12</v>
      </c>
      <c r="N13" s="4" t="str">
        <f t="shared" si="0"/>
        <v xml:space="preserve">match (a12{id:'IS000014'}) match (b12{id:'IS000016'}) </v>
      </c>
      <c r="O13" s="4" t="str">
        <f t="shared" si="1"/>
        <v>create (a12)-[r12:layout{id:'rel20012', type:'In', kr:'~에 있다', en:'is located in', user:'lyndsey', date:'20170601', ref:'', ver:''}]-&gt;(b12)</v>
      </c>
      <c r="P13" s="4" t="s">
        <v>17</v>
      </c>
    </row>
    <row r="14" spans="1:16" x14ac:dyDescent="0.45">
      <c r="A14" s="4">
        <v>20013</v>
      </c>
      <c r="B14" s="4" t="s">
        <v>80</v>
      </c>
      <c r="C14" s="4" t="s">
        <v>81</v>
      </c>
      <c r="D14" s="4" t="s">
        <v>70</v>
      </c>
      <c r="E14" s="4" t="s">
        <v>71</v>
      </c>
      <c r="F14" s="7" t="s">
        <v>57</v>
      </c>
      <c r="G14" s="7" t="s">
        <v>58</v>
      </c>
      <c r="H14" s="7" t="s">
        <v>59</v>
      </c>
      <c r="K14" s="7" t="s">
        <v>16</v>
      </c>
      <c r="L14" s="7">
        <v>20170601</v>
      </c>
      <c r="M14" s="4">
        <v>13</v>
      </c>
      <c r="N14" s="4" t="str">
        <f t="shared" si="0"/>
        <v xml:space="preserve">match (a13{id:'IS000016'}) match (b13{id:'IS000007'}) </v>
      </c>
      <c r="O14" s="4" t="str">
        <f t="shared" si="1"/>
        <v>create (a13)-[r13:layout{id:'rel20013', type:'In', kr:'~에 있다', en:'is located in', user:'lyndsey', date:'20170601', ref:'', ver:''}]-&gt;(b13)</v>
      </c>
      <c r="P14" s="4" t="s">
        <v>17</v>
      </c>
    </row>
    <row r="15" spans="1:16" x14ac:dyDescent="0.45">
      <c r="A15" s="4">
        <v>20014</v>
      </c>
      <c r="B15" s="7" t="s">
        <v>38</v>
      </c>
      <c r="C15" s="7" t="s">
        <v>39</v>
      </c>
      <c r="D15" s="7" t="s">
        <v>82</v>
      </c>
      <c r="E15" s="7" t="s">
        <v>83</v>
      </c>
      <c r="F15" s="7" t="s">
        <v>57</v>
      </c>
      <c r="G15" s="7" t="s">
        <v>58</v>
      </c>
      <c r="H15" s="7" t="s">
        <v>59</v>
      </c>
      <c r="K15" s="7" t="s">
        <v>16</v>
      </c>
      <c r="L15" s="7">
        <v>20170601</v>
      </c>
      <c r="M15" s="4">
        <v>14</v>
      </c>
      <c r="N15" s="4" t="str">
        <f t="shared" si="0"/>
        <v xml:space="preserve">match (a14{id:'T000001'}) match (b14{id:'T000002'}) </v>
      </c>
      <c r="O15" s="4" t="str">
        <f t="shared" si="1"/>
        <v>create (a14)-[r14:layout{id:'rel20014', type:'In', kr:'~에 있다', en:'is located in', user:'lyndsey', date:'20170601', ref:'', ver:''}]-&gt;(b14)</v>
      </c>
      <c r="P15" s="4" t="s">
        <v>17</v>
      </c>
    </row>
    <row r="16" spans="1:16" x14ac:dyDescent="0.45">
      <c r="A16" s="4">
        <v>20015</v>
      </c>
      <c r="B16" s="7" t="s">
        <v>82</v>
      </c>
      <c r="C16" s="7" t="s">
        <v>83</v>
      </c>
      <c r="D16" s="7" t="s">
        <v>55</v>
      </c>
      <c r="E16" s="4" t="s">
        <v>56</v>
      </c>
      <c r="F16" s="7" t="s">
        <v>57</v>
      </c>
      <c r="G16" s="7" t="s">
        <v>58</v>
      </c>
      <c r="H16" s="7" t="s">
        <v>59</v>
      </c>
      <c r="K16" s="7" t="s">
        <v>16</v>
      </c>
      <c r="L16" s="7">
        <v>20170601</v>
      </c>
      <c r="M16" s="4">
        <v>15</v>
      </c>
      <c r="N16" s="4" t="str">
        <f t="shared" si="0"/>
        <v xml:space="preserve">match (a15{id:'T000002'}) match (b15{id:'IS000004'}) </v>
      </c>
      <c r="O16" s="4" t="str">
        <f t="shared" si="1"/>
        <v>create (a15)-[r15:layout{id:'rel20015', type:'In', kr:'~에 있다', en:'is located in', user:'lyndsey', date:'20170601', ref:'', ver:''}]-&gt;(b15)</v>
      </c>
      <c r="P16" s="4" t="s">
        <v>17</v>
      </c>
    </row>
    <row r="17" spans="1:16" x14ac:dyDescent="0.45">
      <c r="A17" s="4">
        <v>20016</v>
      </c>
      <c r="B17" s="4" t="s">
        <v>243</v>
      </c>
      <c r="C17" s="7" t="s">
        <v>23</v>
      </c>
      <c r="D17" s="7" t="s">
        <v>68</v>
      </c>
      <c r="E17" s="4" t="s">
        <v>69</v>
      </c>
      <c r="F17" s="7" t="s">
        <v>57</v>
      </c>
      <c r="G17" s="7" t="s">
        <v>58</v>
      </c>
      <c r="H17" s="7" t="s">
        <v>59</v>
      </c>
      <c r="K17" s="7" t="s">
        <v>16</v>
      </c>
      <c r="L17" s="7">
        <v>20170601</v>
      </c>
      <c r="M17" s="4">
        <v>16</v>
      </c>
      <c r="N17" s="4" t="str">
        <f t="shared" si="0"/>
        <v xml:space="preserve">match (a16{id:'TC00002'}) match (b16{id:'IS000006'}) </v>
      </c>
      <c r="O17" s="4" t="str">
        <f t="shared" si="1"/>
        <v>create (a16)-[r16:layout{id:'rel20016', type:'In', kr:'~에 있다', en:'is located in', user:'lyndsey', date:'20170601', ref:'', ver:''}]-&gt;(b16)</v>
      </c>
      <c r="P17" s="4" t="s">
        <v>17</v>
      </c>
    </row>
    <row r="18" spans="1:16" x14ac:dyDescent="0.45">
      <c r="A18" s="4">
        <v>20017</v>
      </c>
      <c r="B18" s="7" t="s">
        <v>40</v>
      </c>
      <c r="C18" s="7" t="s">
        <v>41</v>
      </c>
      <c r="D18" s="7" t="s">
        <v>64</v>
      </c>
      <c r="E18" s="4" t="s">
        <v>65</v>
      </c>
      <c r="F18" s="7" t="s">
        <v>57</v>
      </c>
      <c r="G18" s="7" t="s">
        <v>58</v>
      </c>
      <c r="H18" s="7" t="s">
        <v>59</v>
      </c>
      <c r="K18" s="7" t="s">
        <v>16</v>
      </c>
      <c r="L18" s="7">
        <v>20170601</v>
      </c>
      <c r="M18" s="4">
        <v>17</v>
      </c>
      <c r="N18" s="4" t="str">
        <f t="shared" si="0"/>
        <v xml:space="preserve">match (a17{id:'T000005'}) match (b17{id:'IS000005'}) </v>
      </c>
      <c r="O18" s="4" t="str">
        <f t="shared" si="1"/>
        <v>create (a17)-[r17:layout{id:'rel20017', type:'In', kr:'~에 있다', en:'is located in', user:'lyndsey', date:'20170601', ref:'', ver:''}]-&gt;(b17)</v>
      </c>
      <c r="P18" s="4" t="s">
        <v>17</v>
      </c>
    </row>
    <row r="19" spans="1:16" x14ac:dyDescent="0.45">
      <c r="A19" s="4">
        <v>20018</v>
      </c>
      <c r="B19" s="7" t="s">
        <v>24</v>
      </c>
      <c r="C19" s="7" t="s">
        <v>25</v>
      </c>
      <c r="D19" s="7" t="s">
        <v>72</v>
      </c>
      <c r="E19" s="4" t="s">
        <v>73</v>
      </c>
      <c r="F19" s="7" t="s">
        <v>57</v>
      </c>
      <c r="G19" s="7" t="s">
        <v>58</v>
      </c>
      <c r="H19" s="7" t="s">
        <v>59</v>
      </c>
      <c r="K19" s="7" t="s">
        <v>16</v>
      </c>
      <c r="L19" s="7">
        <v>20170601</v>
      </c>
      <c r="M19" s="4">
        <v>18</v>
      </c>
      <c r="N19" s="4" t="str">
        <f t="shared" si="0"/>
        <v xml:space="preserve">match (a18{id:'T000006'}) match (b18{id:'IS000011'}) </v>
      </c>
      <c r="O19" s="4" t="str">
        <f t="shared" si="1"/>
        <v>create (a18)-[r18:layout{id:'rel20018', type:'In', kr:'~에 있다', en:'is located in', user:'lyndsey', date:'20170601', ref:'', ver:''}]-&gt;(b18)</v>
      </c>
      <c r="P19" s="4" t="s">
        <v>17</v>
      </c>
    </row>
    <row r="20" spans="1:16" x14ac:dyDescent="0.45">
      <c r="A20" s="4">
        <v>20019</v>
      </c>
      <c r="B20" s="7" t="s">
        <v>84</v>
      </c>
      <c r="C20" s="7" t="s">
        <v>85</v>
      </c>
      <c r="D20" s="7" t="s">
        <v>24</v>
      </c>
      <c r="E20" s="7" t="s">
        <v>25</v>
      </c>
      <c r="F20" s="7" t="s">
        <v>57</v>
      </c>
      <c r="G20" s="7" t="s">
        <v>58</v>
      </c>
      <c r="H20" s="7" t="s">
        <v>59</v>
      </c>
      <c r="K20" s="7" t="s">
        <v>16</v>
      </c>
      <c r="L20" s="7">
        <v>20170601</v>
      </c>
      <c r="M20" s="4">
        <v>19</v>
      </c>
      <c r="N20" s="4" t="str">
        <f t="shared" si="0"/>
        <v xml:space="preserve">match (a19{id:'T000007'}) match (b19{id:'T000006'}) </v>
      </c>
      <c r="O20" s="4" t="str">
        <f t="shared" si="1"/>
        <v>create (a19)-[r19:layout{id:'rel20019', type:'In', kr:'~에 있다', en:'is located in', user:'lyndsey', date:'20170601', ref:'', ver:''}]-&gt;(b19)</v>
      </c>
      <c r="P20" s="4" t="s">
        <v>17</v>
      </c>
    </row>
    <row r="21" spans="1:16" x14ac:dyDescent="0.45">
      <c r="A21" s="4">
        <v>20020</v>
      </c>
      <c r="B21" s="4" t="s">
        <v>245</v>
      </c>
      <c r="C21" s="7" t="s">
        <v>27</v>
      </c>
      <c r="D21" s="7" t="s">
        <v>76</v>
      </c>
      <c r="E21" s="7" t="s">
        <v>77</v>
      </c>
      <c r="F21" s="7" t="s">
        <v>57</v>
      </c>
      <c r="G21" s="7" t="s">
        <v>58</v>
      </c>
      <c r="H21" s="7" t="s">
        <v>59</v>
      </c>
      <c r="K21" s="7" t="s">
        <v>16</v>
      </c>
      <c r="L21" s="7">
        <v>20170601</v>
      </c>
      <c r="M21" s="4">
        <v>20</v>
      </c>
      <c r="N21" s="4" t="str">
        <f t="shared" si="0"/>
        <v xml:space="preserve">match (a20{id:'TC00003'}) match (b20{id:'IS000013'}) </v>
      </c>
      <c r="O21" s="4" t="str">
        <f t="shared" si="1"/>
        <v>create (a20)-[r20:layout{id:'rel20020', type:'In', kr:'~에 있다', en:'is located in', user:'lyndsey', date:'20170601', ref:'', ver:''}]-&gt;(b20)</v>
      </c>
      <c r="P21" s="4" t="s">
        <v>17</v>
      </c>
    </row>
    <row r="22" spans="1:16" x14ac:dyDescent="0.45">
      <c r="A22" s="4">
        <v>20021</v>
      </c>
      <c r="B22" s="7" t="s">
        <v>28</v>
      </c>
      <c r="C22" s="4" t="s">
        <v>29</v>
      </c>
      <c r="D22" s="4" t="s">
        <v>361</v>
      </c>
      <c r="E22" s="4" t="s">
        <v>362</v>
      </c>
      <c r="F22" s="7" t="s">
        <v>57</v>
      </c>
      <c r="G22" s="7" t="s">
        <v>58</v>
      </c>
      <c r="H22" s="7" t="s">
        <v>59</v>
      </c>
      <c r="K22" s="7" t="s">
        <v>16</v>
      </c>
      <c r="L22" s="7">
        <v>20170601</v>
      </c>
      <c r="M22" s="4">
        <v>21</v>
      </c>
      <c r="N22" s="4" t="str">
        <f t="shared" si="0"/>
        <v xml:space="preserve">match (a21{id:'T000010'}) match (b21{id:'T000028'}) </v>
      </c>
      <c r="O22" s="4" t="str">
        <f t="shared" si="1"/>
        <v>create (a21)-[r21:layout{id:'rel20021', type:'In', kr:'~에 있다', en:'is located in', user:'lyndsey', date:'20170601', ref:'', ver:''}]-&gt;(b21)</v>
      </c>
      <c r="P22" s="4" t="s">
        <v>17</v>
      </c>
    </row>
    <row r="23" spans="1:16" x14ac:dyDescent="0.45">
      <c r="A23" s="4">
        <v>20022</v>
      </c>
      <c r="B23" s="4" t="s">
        <v>361</v>
      </c>
      <c r="C23" s="4" t="s">
        <v>362</v>
      </c>
      <c r="D23" s="4" t="s">
        <v>322</v>
      </c>
      <c r="E23" s="4" t="s">
        <v>272</v>
      </c>
      <c r="F23" s="7" t="s">
        <v>57</v>
      </c>
      <c r="G23" s="7" t="s">
        <v>58</v>
      </c>
      <c r="H23" s="7" t="s">
        <v>59</v>
      </c>
      <c r="K23" s="7" t="s">
        <v>16</v>
      </c>
      <c r="L23" s="7">
        <v>20170601</v>
      </c>
      <c r="M23" s="4">
        <v>22</v>
      </c>
      <c r="N23" s="4" t="str">
        <f t="shared" ref="N23" si="2">"match (a"&amp;M23&amp;"{id:'"&amp;B23&amp;"'}) "&amp;"match (b"&amp;M23&amp;"{id:'"&amp;D23&amp;"'}) "</f>
        <v xml:space="preserve">match (a22{id:'T000028'}) match (b22{id:'T000020'}) </v>
      </c>
      <c r="O23" s="4" t="str">
        <f t="shared" si="1"/>
        <v>create (a22)-[r22:layout{id:'rel20022', type:'In', kr:'~에 있다', en:'is located in', user:'lyndsey', date:'20170601', ref:'', ver:''}]-&gt;(b22)</v>
      </c>
      <c r="P23" s="4" t="s">
        <v>17</v>
      </c>
    </row>
    <row r="24" spans="1:16" x14ac:dyDescent="0.45">
      <c r="A24" s="4">
        <v>20023</v>
      </c>
      <c r="B24" s="4" t="s">
        <v>246</v>
      </c>
      <c r="C24" s="4" t="s">
        <v>31</v>
      </c>
      <c r="D24" s="7" t="s">
        <v>70</v>
      </c>
      <c r="E24" s="7" t="s">
        <v>71</v>
      </c>
      <c r="F24" s="7" t="s">
        <v>57</v>
      </c>
      <c r="G24" s="7" t="s">
        <v>58</v>
      </c>
      <c r="H24" s="7" t="s">
        <v>59</v>
      </c>
      <c r="K24" s="7" t="s">
        <v>16</v>
      </c>
      <c r="L24" s="7">
        <v>20170601</v>
      </c>
      <c r="M24" s="4">
        <v>23</v>
      </c>
      <c r="N24" s="4" t="str">
        <f t="shared" si="0"/>
        <v xml:space="preserve">match (a23{id:'TC00004'}) match (b23{id:'IS000007'}) </v>
      </c>
      <c r="O24" s="4" t="str">
        <f t="shared" si="1"/>
        <v>create (a23)-[r23:layout{id:'rel20023', type:'In', kr:'~에 있다', en:'is located in', user:'lyndsey', date:'20170601', ref:'', ver:''}]-&gt;(b23)</v>
      </c>
      <c r="P24" s="4" t="s">
        <v>17</v>
      </c>
    </row>
    <row r="25" spans="1:16" x14ac:dyDescent="0.45">
      <c r="A25" s="4">
        <v>20024</v>
      </c>
      <c r="B25" s="7" t="s">
        <v>32</v>
      </c>
      <c r="C25" s="4" t="s">
        <v>33</v>
      </c>
      <c r="D25" s="7" t="s">
        <v>74</v>
      </c>
      <c r="E25" s="7" t="s">
        <v>75</v>
      </c>
      <c r="F25" s="7" t="s">
        <v>57</v>
      </c>
      <c r="G25" s="7" t="s">
        <v>58</v>
      </c>
      <c r="H25" s="7" t="s">
        <v>59</v>
      </c>
      <c r="K25" s="7" t="s">
        <v>16</v>
      </c>
      <c r="L25" s="7">
        <v>20170601</v>
      </c>
      <c r="M25" s="4">
        <v>24</v>
      </c>
      <c r="N25" s="4" t="str">
        <f t="shared" si="0"/>
        <v xml:space="preserve">match (a24{id:'T000017'}) match (b24{id:'IS000012'}) </v>
      </c>
      <c r="O25" s="4" t="str">
        <f t="shared" si="1"/>
        <v>create (a24)-[r24:layout{id:'rel20024', type:'In', kr:'~에 있다', en:'is located in', user:'lyndsey', date:'20170601', ref:'', ver:''}]-&gt;(b24)</v>
      </c>
      <c r="P25" s="4" t="s">
        <v>17</v>
      </c>
    </row>
    <row r="26" spans="1:16" x14ac:dyDescent="0.45">
      <c r="A26" s="4">
        <v>20025</v>
      </c>
      <c r="B26" s="7" t="s">
        <v>34</v>
      </c>
      <c r="C26" s="4" t="s">
        <v>35</v>
      </c>
      <c r="D26" s="7" t="s">
        <v>78</v>
      </c>
      <c r="E26" s="7" t="s">
        <v>79</v>
      </c>
      <c r="F26" s="7" t="s">
        <v>57</v>
      </c>
      <c r="G26" s="7" t="s">
        <v>58</v>
      </c>
      <c r="H26" s="7" t="s">
        <v>59</v>
      </c>
      <c r="K26" s="7" t="s">
        <v>16</v>
      </c>
      <c r="L26" s="7">
        <v>20170601</v>
      </c>
      <c r="M26" s="4">
        <v>25</v>
      </c>
      <c r="N26" s="4" t="str">
        <f t="shared" si="0"/>
        <v xml:space="preserve">match (a25{id:'T000018'}) match (b25{id:'IS000014'}) </v>
      </c>
      <c r="O26" s="4" t="str">
        <f t="shared" si="1"/>
        <v>create (a25)-[r25:layout{id:'rel20025', type:'In', kr:'~에 있다', en:'is located in', user:'lyndsey', date:'20170601', ref:'', ver:''}]-&gt;(b25)</v>
      </c>
      <c r="P26" s="4" t="s">
        <v>17</v>
      </c>
    </row>
    <row r="27" spans="1:16" x14ac:dyDescent="0.45">
      <c r="A27" s="4">
        <v>20026</v>
      </c>
      <c r="B27" s="4" t="s">
        <v>244</v>
      </c>
      <c r="C27" s="4" t="s">
        <v>37</v>
      </c>
      <c r="D27" s="7" t="s">
        <v>74</v>
      </c>
      <c r="E27" s="7" t="s">
        <v>75</v>
      </c>
      <c r="F27" s="7" t="s">
        <v>57</v>
      </c>
      <c r="G27" s="7" t="s">
        <v>58</v>
      </c>
      <c r="H27" s="7" t="s">
        <v>59</v>
      </c>
      <c r="K27" s="7" t="s">
        <v>16</v>
      </c>
      <c r="L27" s="7">
        <v>20170601</v>
      </c>
      <c r="M27" s="4">
        <v>26</v>
      </c>
      <c r="N27" s="4" t="str">
        <f t="shared" si="0"/>
        <v xml:space="preserve">match (a26{id:'TC00005'}) match (b26{id:'IS000012'}) </v>
      </c>
      <c r="O27" s="4" t="str">
        <f t="shared" si="1"/>
        <v>create (a26)-[r26:layout{id:'rel20026', type:'In', kr:'~에 있다', en:'is located in', user:'lyndsey', date:'20170601', ref:'', ver:''}]-&gt;(b26)</v>
      </c>
      <c r="P27" s="4" t="s">
        <v>17</v>
      </c>
    </row>
    <row r="28" spans="1:16" x14ac:dyDescent="0.45">
      <c r="A28" s="4">
        <v>20027</v>
      </c>
      <c r="B28" s="4" t="s">
        <v>246</v>
      </c>
      <c r="C28" s="4" t="s">
        <v>31</v>
      </c>
      <c r="D28" s="4" t="s">
        <v>325</v>
      </c>
      <c r="E28" s="4" t="s">
        <v>326</v>
      </c>
      <c r="F28" s="4" t="s">
        <v>393</v>
      </c>
      <c r="G28" s="7" t="s">
        <v>340</v>
      </c>
      <c r="K28" s="7" t="s">
        <v>16</v>
      </c>
      <c r="L28" s="7">
        <v>20170601</v>
      </c>
      <c r="M28" s="4">
        <v>27</v>
      </c>
      <c r="N28" s="4" t="str">
        <f t="shared" ref="N28:N37" si="3">"match (a"&amp;M28&amp;"{id:'"&amp;B28&amp;"'}) "&amp;"match (b"&amp;M28&amp;"{id:'"&amp;D28&amp;"'}) "</f>
        <v xml:space="preserve">match (a27{id:'TC00004'}) match (b27{id:'T000022'}) </v>
      </c>
      <c r="O28" s="4" t="str">
        <f t="shared" si="1"/>
        <v>create (a27)-[r27:layout{id:'rel20027', type:'isNearby', kr:'', en:'is nearby', user:'lyndsey', date:'20170601', ref:'', ver:''}]-&gt;(b27)</v>
      </c>
      <c r="P28" s="4" t="s">
        <v>17</v>
      </c>
    </row>
    <row r="29" spans="1:16" x14ac:dyDescent="0.45">
      <c r="A29" s="4">
        <v>20028</v>
      </c>
      <c r="B29" s="4" t="s">
        <v>246</v>
      </c>
      <c r="C29" s="4" t="s">
        <v>31</v>
      </c>
      <c r="D29" s="4" t="s">
        <v>330</v>
      </c>
      <c r="E29" s="4" t="s">
        <v>331</v>
      </c>
      <c r="F29" s="4" t="s">
        <v>393</v>
      </c>
      <c r="G29" s="7" t="s">
        <v>340</v>
      </c>
      <c r="K29" s="7" t="s">
        <v>16</v>
      </c>
      <c r="L29" s="7">
        <v>20170601</v>
      </c>
      <c r="M29" s="4">
        <v>28</v>
      </c>
      <c r="N29" s="4" t="str">
        <f t="shared" si="3"/>
        <v xml:space="preserve">match (a28{id:'TC00004'}) match (b28{id:'T000013'}) </v>
      </c>
      <c r="O29" s="4" t="str">
        <f t="shared" si="1"/>
        <v>create (a28)-[r28:layout{id:'rel20028', type:'isNearby', kr:'', en:'is nearby', user:'lyndsey', date:'20170601', ref:'', ver:''}]-&gt;(b28)</v>
      </c>
      <c r="P29" s="4" t="s">
        <v>17</v>
      </c>
    </row>
    <row r="30" spans="1:16" x14ac:dyDescent="0.45">
      <c r="A30" s="4">
        <v>20029</v>
      </c>
      <c r="B30" s="4" t="s">
        <v>327</v>
      </c>
      <c r="C30" s="4" t="s">
        <v>277</v>
      </c>
      <c r="D30" s="7" t="s">
        <v>74</v>
      </c>
      <c r="E30" s="7" t="s">
        <v>75</v>
      </c>
      <c r="F30" s="7" t="s">
        <v>57</v>
      </c>
      <c r="G30" s="7" t="s">
        <v>58</v>
      </c>
      <c r="H30" s="7" t="s">
        <v>59</v>
      </c>
      <c r="K30" s="7" t="s">
        <v>16</v>
      </c>
      <c r="L30" s="7">
        <v>20170601</v>
      </c>
      <c r="M30" s="4">
        <v>29</v>
      </c>
      <c r="N30" s="4" t="str">
        <f t="shared" si="3"/>
        <v xml:space="preserve">match (a29{id:'TC00006'}) match (b29{id:'IS000012'}) </v>
      </c>
      <c r="O30" s="4" t="str">
        <f t="shared" si="1"/>
        <v>create (a29)-[r29:layout{id:'rel20029', type:'In', kr:'~에 있다', en:'is located in', user:'lyndsey', date:'20170601', ref:'', ver:''}]-&gt;(b29)</v>
      </c>
      <c r="P30" s="4" t="s">
        <v>17</v>
      </c>
    </row>
    <row r="31" spans="1:16" x14ac:dyDescent="0.45">
      <c r="A31" s="4">
        <v>20030</v>
      </c>
      <c r="B31" s="4" t="s">
        <v>36</v>
      </c>
      <c r="C31" s="4" t="s">
        <v>321</v>
      </c>
      <c r="D31" s="4" t="s">
        <v>245</v>
      </c>
      <c r="E31" s="7" t="s">
        <v>27</v>
      </c>
      <c r="F31" s="7" t="s">
        <v>57</v>
      </c>
      <c r="G31" s="7" t="s">
        <v>58</v>
      </c>
      <c r="H31" s="7" t="s">
        <v>59</v>
      </c>
      <c r="K31" s="7" t="s">
        <v>16</v>
      </c>
      <c r="L31" s="7">
        <v>20170601</v>
      </c>
      <c r="M31" s="4">
        <v>30</v>
      </c>
      <c r="N31" s="4" t="str">
        <f t="shared" si="3"/>
        <v xml:space="preserve">match (a30{id:'T000019'}) match (b30{id:'TC00003'}) </v>
      </c>
      <c r="O31" s="4" t="str">
        <f t="shared" si="1"/>
        <v>create (a30)-[r30:layout{id:'rel20030', type:'In', kr:'~에 있다', en:'is located in', user:'lyndsey', date:'20170601', ref:'', ver:''}]-&gt;(b30)</v>
      </c>
      <c r="P31" s="4" t="s">
        <v>17</v>
      </c>
    </row>
    <row r="32" spans="1:16" x14ac:dyDescent="0.45">
      <c r="A32" s="4">
        <v>20031</v>
      </c>
      <c r="B32" s="4" t="s">
        <v>322</v>
      </c>
      <c r="C32" s="4" t="s">
        <v>272</v>
      </c>
      <c r="D32" s="4" t="s">
        <v>245</v>
      </c>
      <c r="E32" s="7" t="s">
        <v>27</v>
      </c>
      <c r="F32" s="7" t="s">
        <v>57</v>
      </c>
      <c r="G32" s="7" t="s">
        <v>58</v>
      </c>
      <c r="H32" s="7" t="s">
        <v>59</v>
      </c>
      <c r="K32" s="7" t="s">
        <v>16</v>
      </c>
      <c r="L32" s="7">
        <v>20170601</v>
      </c>
      <c r="M32" s="4">
        <v>31</v>
      </c>
      <c r="N32" s="4" t="str">
        <f t="shared" si="3"/>
        <v xml:space="preserve">match (a31{id:'T000020'}) match (b31{id:'TC00003'}) </v>
      </c>
      <c r="O32" s="4" t="str">
        <f t="shared" si="1"/>
        <v>create (a31)-[r31:layout{id:'rel20031', type:'In', kr:'~에 있다', en:'is located in', user:'lyndsey', date:'20170601', ref:'', ver:''}]-&gt;(b31)</v>
      </c>
      <c r="P32" s="4" t="s">
        <v>17</v>
      </c>
    </row>
    <row r="33" spans="1:16" x14ac:dyDescent="0.45">
      <c r="A33" s="4">
        <v>20032</v>
      </c>
      <c r="B33" s="4" t="s">
        <v>323</v>
      </c>
      <c r="C33" s="4" t="s">
        <v>324</v>
      </c>
      <c r="D33" s="4" t="s">
        <v>245</v>
      </c>
      <c r="E33" s="7" t="s">
        <v>27</v>
      </c>
      <c r="F33" s="7" t="s">
        <v>57</v>
      </c>
      <c r="G33" s="7" t="s">
        <v>58</v>
      </c>
      <c r="H33" s="7" t="s">
        <v>59</v>
      </c>
      <c r="K33" s="7" t="s">
        <v>16</v>
      </c>
      <c r="L33" s="7">
        <v>20170601</v>
      </c>
      <c r="M33" s="4">
        <v>32</v>
      </c>
      <c r="N33" s="4" t="str">
        <f t="shared" si="3"/>
        <v xml:space="preserve">match (a32{id:'T000021'}) match (b32{id:'TC00003'}) </v>
      </c>
      <c r="O33" s="4" t="str">
        <f t="shared" si="1"/>
        <v>create (a32)-[r32:layout{id:'rel20032', type:'In', kr:'~에 있다', en:'is located in', user:'lyndsey', date:'20170601', ref:'', ver:''}]-&gt;(b32)</v>
      </c>
      <c r="P33" s="4" t="s">
        <v>17</v>
      </c>
    </row>
    <row r="34" spans="1:16" x14ac:dyDescent="0.45">
      <c r="A34" s="4">
        <v>20033</v>
      </c>
      <c r="B34" s="4" t="s">
        <v>389</v>
      </c>
      <c r="C34" s="4" t="s">
        <v>390</v>
      </c>
      <c r="D34" s="4" t="s">
        <v>36</v>
      </c>
      <c r="E34" s="4" t="s">
        <v>321</v>
      </c>
      <c r="F34" s="14" t="s">
        <v>391</v>
      </c>
      <c r="G34" s="14" t="s">
        <v>392</v>
      </c>
      <c r="K34" s="7" t="s">
        <v>16</v>
      </c>
      <c r="L34" s="7">
        <v>20170601</v>
      </c>
      <c r="M34" s="4">
        <v>33</v>
      </c>
      <c r="N34" s="4" t="str">
        <f t="shared" si="3"/>
        <v xml:space="preserve">match (a33{id:'T000030'}) match (b33{id:'T000019'}) </v>
      </c>
      <c r="O34" s="4" t="str">
        <f t="shared" si="1"/>
        <v>create (a33)-[r33:layout{id:'rel20033', type:'inFrontOf', kr:'', en:'is in front of', user:'lyndsey', date:'20170601', ref:'', ver:''}]-&gt;(b33)</v>
      </c>
      <c r="P34" s="4" t="s">
        <v>17</v>
      </c>
    </row>
    <row r="35" spans="1:16" x14ac:dyDescent="0.45">
      <c r="A35" s="4">
        <v>20034</v>
      </c>
      <c r="B35" s="4" t="s">
        <v>387</v>
      </c>
      <c r="C35" s="4" t="s">
        <v>388</v>
      </c>
      <c r="D35" s="4" t="s">
        <v>322</v>
      </c>
      <c r="E35" s="4" t="s">
        <v>272</v>
      </c>
      <c r="F35" s="14" t="s">
        <v>391</v>
      </c>
      <c r="G35" s="14" t="s">
        <v>392</v>
      </c>
      <c r="K35" s="7" t="s">
        <v>16</v>
      </c>
      <c r="L35" s="7">
        <v>20170601</v>
      </c>
      <c r="M35" s="4">
        <v>34</v>
      </c>
      <c r="N35" s="4" t="str">
        <f t="shared" si="3"/>
        <v xml:space="preserve">match (a34{id:'T000029'}) match (b34{id:'T000020'}) </v>
      </c>
      <c r="O35" s="4" t="str">
        <f t="shared" si="1"/>
        <v>create (a34)-[r34:layout{id:'rel20034', type:'inFrontOf', kr:'', en:'is in front of', user:'lyndsey', date:'20170601', ref:'', ver:''}]-&gt;(b34)</v>
      </c>
      <c r="P35" s="4" t="s">
        <v>17</v>
      </c>
    </row>
    <row r="36" spans="1:16" x14ac:dyDescent="0.45">
      <c r="A36" s="4">
        <v>20035</v>
      </c>
      <c r="B36" s="4" t="s">
        <v>322</v>
      </c>
      <c r="C36" s="4" t="s">
        <v>272</v>
      </c>
      <c r="D36" s="4" t="s">
        <v>323</v>
      </c>
      <c r="E36" s="4" t="s">
        <v>324</v>
      </c>
      <c r="F36" s="14" t="s">
        <v>391</v>
      </c>
      <c r="G36" s="14" t="s">
        <v>392</v>
      </c>
      <c r="K36" s="7" t="s">
        <v>16</v>
      </c>
      <c r="L36" s="7">
        <v>20170601</v>
      </c>
      <c r="M36" s="4">
        <v>35</v>
      </c>
      <c r="N36" s="4" t="str">
        <f t="shared" si="3"/>
        <v xml:space="preserve">match (a35{id:'T000020'}) match (b35{id:'T000021'}) </v>
      </c>
      <c r="O36" s="4" t="str">
        <f t="shared" si="1"/>
        <v>create (a35)-[r35:layout{id:'rel20035', type:'inFrontOf', kr:'', en:'is in front of', user:'lyndsey', date:'20170601', ref:'', ver:''}]-&gt;(b35)</v>
      </c>
      <c r="P36" s="4" t="s">
        <v>17</v>
      </c>
    </row>
    <row r="37" spans="1:16" x14ac:dyDescent="0.45">
      <c r="A37" s="4">
        <v>20036</v>
      </c>
      <c r="B37" s="4" t="s">
        <v>323</v>
      </c>
      <c r="C37" s="4" t="s">
        <v>324</v>
      </c>
      <c r="D37" s="4" t="s">
        <v>389</v>
      </c>
      <c r="E37" s="4" t="s">
        <v>390</v>
      </c>
      <c r="F37" s="14" t="s">
        <v>391</v>
      </c>
      <c r="G37" s="14" t="s">
        <v>392</v>
      </c>
      <c r="K37" s="7" t="s">
        <v>16</v>
      </c>
      <c r="L37" s="7">
        <v>20170601</v>
      </c>
      <c r="M37" s="4">
        <v>36</v>
      </c>
      <c r="N37" s="4" t="str">
        <f t="shared" si="3"/>
        <v xml:space="preserve">match (a36{id:'T000021'}) match (b36{id:'T000030'}) </v>
      </c>
      <c r="O37" s="4" t="str">
        <f t="shared" si="1"/>
        <v>create (a36)-[r36:layout{id:'rel20036', type:'inFrontOf', kr:'', en:'is in front of', user:'lyndsey', date:'20170601', ref:'', ver:''}]-&gt;(b36)</v>
      </c>
      <c r="P37" s="4" t="s">
        <v>17</v>
      </c>
    </row>
    <row r="38" spans="1:16" x14ac:dyDescent="0.45">
      <c r="A38" s="4">
        <v>20037</v>
      </c>
      <c r="B38" s="4" t="s">
        <v>334</v>
      </c>
      <c r="C38" s="4" t="s">
        <v>335</v>
      </c>
      <c r="D38" s="4" t="s">
        <v>332</v>
      </c>
      <c r="E38" s="4" t="s">
        <v>333</v>
      </c>
      <c r="F38" s="14" t="s">
        <v>391</v>
      </c>
      <c r="G38" s="14" t="s">
        <v>392</v>
      </c>
      <c r="K38" s="7" t="s">
        <v>16</v>
      </c>
      <c r="L38" s="7">
        <v>20170601</v>
      </c>
      <c r="M38" s="4">
        <v>37</v>
      </c>
      <c r="N38" s="4" t="str">
        <f t="shared" ref="N38:N44" si="4">"match (a"&amp;M38&amp;"{id:'"&amp;B38&amp;"'}) "&amp;"match (b"&amp;M38&amp;"{id:'"&amp;D38&amp;"'}) "</f>
        <v xml:space="preserve">match (a37{id:'T000015'}) match (b37{id:'T000014'}) </v>
      </c>
      <c r="O38" s="4" t="str">
        <f t="shared" si="1"/>
        <v>create (a37)-[r37:layout{id:'rel20037', type:'inFrontOf', kr:'', en:'is in front of', user:'lyndsey', date:'20170601', ref:'', ver:''}]-&gt;(b37)</v>
      </c>
      <c r="P38" s="4" t="s">
        <v>17</v>
      </c>
    </row>
    <row r="39" spans="1:16" x14ac:dyDescent="0.45">
      <c r="A39" s="4">
        <v>20038</v>
      </c>
      <c r="B39" s="4" t="s">
        <v>336</v>
      </c>
      <c r="C39" s="4" t="s">
        <v>337</v>
      </c>
      <c r="D39" s="4" t="s">
        <v>332</v>
      </c>
      <c r="E39" s="4" t="s">
        <v>333</v>
      </c>
      <c r="F39" s="14" t="s">
        <v>391</v>
      </c>
      <c r="G39" s="14" t="s">
        <v>392</v>
      </c>
      <c r="K39" s="7" t="s">
        <v>16</v>
      </c>
      <c r="L39" s="7">
        <v>20170601</v>
      </c>
      <c r="M39" s="4">
        <v>38</v>
      </c>
      <c r="N39" s="4" t="str">
        <f t="shared" si="4"/>
        <v xml:space="preserve">match (a38{id:'T000016'}) match (b38{id:'T000014'}) </v>
      </c>
      <c r="O39" s="4" t="str">
        <f t="shared" si="1"/>
        <v>create (a38)-[r38:layout{id:'rel20038', type:'inFrontOf', kr:'', en:'is in front of', user:'lyndsey', date:'20170601', ref:'', ver:''}]-&gt;(b38)</v>
      </c>
      <c r="P39" s="4" t="s">
        <v>17</v>
      </c>
    </row>
    <row r="40" spans="1:16" x14ac:dyDescent="0.45">
      <c r="A40" s="4">
        <v>20039</v>
      </c>
      <c r="B40" s="4" t="s">
        <v>334</v>
      </c>
      <c r="C40" s="4" t="s">
        <v>335</v>
      </c>
      <c r="D40" s="4" t="s">
        <v>336</v>
      </c>
      <c r="E40" s="4" t="s">
        <v>337</v>
      </c>
      <c r="F40" s="4" t="s">
        <v>676</v>
      </c>
      <c r="G40" s="4" t="s">
        <v>676</v>
      </c>
      <c r="K40" s="7" t="s">
        <v>16</v>
      </c>
      <c r="L40" s="7">
        <v>20170601</v>
      </c>
      <c r="M40" s="4">
        <v>39</v>
      </c>
      <c r="N40" s="4" t="str">
        <f t="shared" si="4"/>
        <v xml:space="preserve">match (a39{id:'T000015'}) match (b39{id:'T000016'}) </v>
      </c>
      <c r="O40" s="4" t="str">
        <f t="shared" si="1"/>
        <v>create (a39)-[r39:layout{id:'rel20039', type:'faces', kr:'', en:'faces', user:'lyndsey', date:'20170601', ref:'', ver:''}]-&gt;(b39)</v>
      </c>
      <c r="P40" s="4" t="s">
        <v>17</v>
      </c>
    </row>
    <row r="41" spans="1:16" x14ac:dyDescent="0.45">
      <c r="A41" s="4">
        <v>20040</v>
      </c>
      <c r="B41" s="4" t="s">
        <v>500</v>
      </c>
      <c r="C41" s="4" t="s">
        <v>501</v>
      </c>
      <c r="D41" s="4" t="s">
        <v>334</v>
      </c>
      <c r="E41" s="4" t="s">
        <v>335</v>
      </c>
      <c r="F41" s="14" t="s">
        <v>391</v>
      </c>
      <c r="G41" s="14" t="s">
        <v>392</v>
      </c>
      <c r="K41" s="7" t="s">
        <v>16</v>
      </c>
      <c r="L41" s="7">
        <v>20170601</v>
      </c>
      <c r="M41" s="4">
        <v>40</v>
      </c>
      <c r="N41" s="4" t="str">
        <f t="shared" si="4"/>
        <v xml:space="preserve">match (a40{id:'T000037'}) match (b40{id:'T000015'}) </v>
      </c>
      <c r="O41" s="4" t="str">
        <f t="shared" si="1"/>
        <v>create (a40)-[r40:layout{id:'rel20040', type:'inFrontOf', kr:'', en:'is in front of', user:'lyndsey', date:'20170601', ref:'', ver:''}]-&gt;(b40)</v>
      </c>
      <c r="P41" s="4" t="s">
        <v>17</v>
      </c>
    </row>
    <row r="42" spans="1:16" x14ac:dyDescent="0.45">
      <c r="A42" s="4">
        <v>20041</v>
      </c>
      <c r="B42" s="4" t="s">
        <v>500</v>
      </c>
      <c r="C42" s="4" t="s">
        <v>501</v>
      </c>
      <c r="D42" s="4" t="s">
        <v>336</v>
      </c>
      <c r="E42" s="4" t="s">
        <v>337</v>
      </c>
      <c r="F42" s="14" t="s">
        <v>391</v>
      </c>
      <c r="G42" s="14" t="s">
        <v>392</v>
      </c>
      <c r="K42" s="7" t="s">
        <v>16</v>
      </c>
      <c r="L42" s="7">
        <v>20170601</v>
      </c>
      <c r="M42" s="4">
        <v>41</v>
      </c>
      <c r="N42" s="4" t="str">
        <f t="shared" si="4"/>
        <v xml:space="preserve">match (a41{id:'T000037'}) match (b41{id:'T000016'}) </v>
      </c>
      <c r="O42" s="4" t="str">
        <f t="shared" si="1"/>
        <v>create (a41)-[r41:layout{id:'rel20041', type:'inFrontOf', kr:'', en:'is in front of', user:'lyndsey', date:'20170601', ref:'', ver:''}]-&gt;(b41)</v>
      </c>
      <c r="P42" s="4" t="s">
        <v>17</v>
      </c>
    </row>
    <row r="43" spans="1:16" x14ac:dyDescent="0.45">
      <c r="A43" s="4">
        <v>20042</v>
      </c>
      <c r="B43" s="7" t="s">
        <v>32</v>
      </c>
      <c r="C43" s="4" t="s">
        <v>33</v>
      </c>
      <c r="D43" s="4" t="s">
        <v>327</v>
      </c>
      <c r="E43" s="4" t="s">
        <v>277</v>
      </c>
      <c r="F43" s="4" t="s">
        <v>393</v>
      </c>
      <c r="G43" s="7" t="s">
        <v>340</v>
      </c>
      <c r="K43" s="7" t="s">
        <v>16</v>
      </c>
      <c r="L43" s="7">
        <v>20170601</v>
      </c>
      <c r="M43" s="4">
        <v>42</v>
      </c>
      <c r="N43" s="4" t="str">
        <f t="shared" si="4"/>
        <v xml:space="preserve">match (a42{id:'T000017'}) match (b42{id:'TC00006'}) </v>
      </c>
      <c r="O43" s="4" t="str">
        <f t="shared" si="1"/>
        <v>create (a42)-[r42:layout{id:'rel20042', type:'isNearby', kr:'', en:'is nearby', user:'lyndsey', date:'20170601', ref:'', ver:''}]-&gt;(b42)</v>
      </c>
      <c r="P43" s="4" t="s">
        <v>17</v>
      </c>
    </row>
    <row r="44" spans="1:16" x14ac:dyDescent="0.45">
      <c r="A44" s="4">
        <v>20043</v>
      </c>
      <c r="B44" s="7" t="s">
        <v>32</v>
      </c>
      <c r="C44" s="4" t="s">
        <v>33</v>
      </c>
      <c r="D44" s="4" t="s">
        <v>244</v>
      </c>
      <c r="E44" s="4" t="s">
        <v>37</v>
      </c>
      <c r="F44" s="4" t="s">
        <v>393</v>
      </c>
      <c r="G44" s="7" t="s">
        <v>340</v>
      </c>
      <c r="K44" s="7" t="s">
        <v>16</v>
      </c>
      <c r="L44" s="7">
        <v>20170601</v>
      </c>
      <c r="M44" s="4">
        <v>43</v>
      </c>
      <c r="N44" s="4" t="str">
        <f t="shared" si="4"/>
        <v xml:space="preserve">match (a43{id:'T000017'}) match (b43{id:'TC00005'}) </v>
      </c>
      <c r="O44" s="4" t="str">
        <f t="shared" si="1"/>
        <v>create (a43)-[r43:layout{id:'rel20043', type:'isNearby', kr:'', en:'is nearby', user:'lyndsey', date:'20170601', ref:'', ver:''}]-&gt;(b43)</v>
      </c>
      <c r="P44" s="4" t="s">
        <v>17</v>
      </c>
    </row>
    <row r="45" spans="1:16" x14ac:dyDescent="0.45">
      <c r="A45" s="4">
        <v>20044</v>
      </c>
      <c r="B45" s="4" t="s">
        <v>315</v>
      </c>
      <c r="C45" s="2" t="s">
        <v>316</v>
      </c>
      <c r="D45" s="4" t="s">
        <v>32</v>
      </c>
      <c r="E45" s="4" t="s">
        <v>320</v>
      </c>
      <c r="F45" s="4" t="s">
        <v>692</v>
      </c>
      <c r="G45" s="4" t="s">
        <v>691</v>
      </c>
      <c r="H45" s="4" t="s">
        <v>690</v>
      </c>
      <c r="K45" s="7" t="s">
        <v>16</v>
      </c>
      <c r="L45" s="7">
        <v>20170601</v>
      </c>
      <c r="M45" s="4">
        <v>44</v>
      </c>
      <c r="N45" s="4" t="str">
        <f t="shared" ref="N45" si="5">"match (a"&amp;M45&amp;"{id:'"&amp;B45&amp;"'}) "&amp;"match (b"&amp;M45&amp;"{id:'"&amp;D45&amp;"'}) "</f>
        <v xml:space="preserve">match (a44{id:'T000025'}) match (b44{id:'T000017'}) </v>
      </c>
      <c r="O45" s="4" t="str">
        <f t="shared" si="1"/>
        <v>create (a44)-[r44:layout{id:'rel20044', type:'isLeftPath', kr:'진입로 왼편', en:'to the left side of the path to', user:'lyndsey', date:'20170601', ref:'', ver:''}]-&gt;(b44)</v>
      </c>
      <c r="P45" s="4" t="s">
        <v>17</v>
      </c>
    </row>
    <row r="46" spans="1:16" x14ac:dyDescent="0.45">
      <c r="A46" s="4">
        <v>20045</v>
      </c>
      <c r="B46" s="4" t="s">
        <v>246</v>
      </c>
      <c r="C46" s="4" t="s">
        <v>31</v>
      </c>
      <c r="D46" s="4" t="s">
        <v>726</v>
      </c>
      <c r="E46" s="4" t="s">
        <v>725</v>
      </c>
      <c r="F46" s="4" t="s">
        <v>724</v>
      </c>
      <c r="G46" s="4" t="s">
        <v>723</v>
      </c>
      <c r="K46" s="7" t="s">
        <v>16</v>
      </c>
      <c r="L46" s="7">
        <v>20170601</v>
      </c>
      <c r="M46" s="4">
        <v>45</v>
      </c>
      <c r="N46" s="4" t="str">
        <f t="shared" ref="N46:N52" si="6">"match (a"&amp;M46&amp;"{id:'"&amp;B46&amp;"'}) "&amp;"match (b"&amp;M46&amp;"{id:'"&amp;D46&amp;"'}) "</f>
        <v xml:space="preserve">match (a45{id:'TC00004'}) match (b45{id:'CT000070'}) </v>
      </c>
      <c r="O46" s="4" t="str">
        <f t="shared" si="1"/>
        <v>create (a45)-[r45:layout{id:'rel20045', type:'hasOnEachSide', kr:'', en:'has on each side', user:'lyndsey', date:'20170601', ref:'', ver:''}]-&gt;(b45)</v>
      </c>
      <c r="P46" s="4" t="s">
        <v>17</v>
      </c>
    </row>
    <row r="47" spans="1:16" x14ac:dyDescent="0.45">
      <c r="A47" s="4">
        <v>20046</v>
      </c>
      <c r="B47" s="4" t="s">
        <v>754</v>
      </c>
      <c r="C47" s="4" t="s">
        <v>755</v>
      </c>
      <c r="D47" s="4" t="s">
        <v>748</v>
      </c>
      <c r="E47" s="4" t="s">
        <v>749</v>
      </c>
      <c r="F47" s="4" t="s">
        <v>391</v>
      </c>
      <c r="G47" s="4" t="s">
        <v>392</v>
      </c>
      <c r="K47" s="7" t="s">
        <v>16</v>
      </c>
      <c r="L47" s="7">
        <v>20170601</v>
      </c>
      <c r="M47" s="4">
        <v>46</v>
      </c>
      <c r="N47" s="4" t="str">
        <f t="shared" si="6"/>
        <v xml:space="preserve">match (a46{id:'TP000005'}) match (b46{id:'TP000002'}) </v>
      </c>
      <c r="O47" s="4" t="str">
        <f t="shared" si="1"/>
        <v>create (a46)-[r46:layout{id:'rel20046', type:'inFrontOf', kr:'', en:'is in front of', user:'lyndsey', date:'20170601', ref:'', ver:''}]-&gt;(b46)</v>
      </c>
      <c r="P47" s="4" t="s">
        <v>17</v>
      </c>
    </row>
    <row r="48" spans="1:16" x14ac:dyDescent="0.45">
      <c r="A48" s="4">
        <v>20047</v>
      </c>
      <c r="B48" s="4" t="s">
        <v>754</v>
      </c>
      <c r="C48" s="4" t="s">
        <v>755</v>
      </c>
      <c r="D48" s="4" t="s">
        <v>750</v>
      </c>
      <c r="E48" s="4" t="s">
        <v>751</v>
      </c>
      <c r="F48" s="4" t="s">
        <v>391</v>
      </c>
      <c r="G48" s="4" t="s">
        <v>392</v>
      </c>
      <c r="K48" s="7" t="s">
        <v>16</v>
      </c>
      <c r="L48" s="7">
        <v>20170601</v>
      </c>
      <c r="M48" s="4">
        <v>47</v>
      </c>
      <c r="N48" s="4" t="str">
        <f t="shared" si="6"/>
        <v xml:space="preserve">match (a47{id:'TP000005'}) match (b47{id:'TP000003'}) </v>
      </c>
      <c r="O48" s="4" t="str">
        <f t="shared" si="1"/>
        <v>create (a47)-[r47:layout{id:'rel20047', type:'inFrontOf', kr:'', en:'is in front of', user:'lyndsey', date:'20170601', ref:'', ver:''}]-&gt;(b47)</v>
      </c>
      <c r="P48" s="4" t="s">
        <v>17</v>
      </c>
    </row>
    <row r="49" spans="1:16" x14ac:dyDescent="0.45">
      <c r="A49" s="4">
        <v>20048</v>
      </c>
      <c r="B49" s="4" t="s">
        <v>754</v>
      </c>
      <c r="C49" s="4" t="s">
        <v>755</v>
      </c>
      <c r="D49" s="4" t="s">
        <v>752</v>
      </c>
      <c r="E49" s="4" t="s">
        <v>753</v>
      </c>
      <c r="F49" s="4" t="s">
        <v>391</v>
      </c>
      <c r="G49" s="4" t="s">
        <v>392</v>
      </c>
      <c r="K49" s="7" t="s">
        <v>16</v>
      </c>
      <c r="L49" s="7">
        <v>20170601</v>
      </c>
      <c r="M49" s="4">
        <v>48</v>
      </c>
      <c r="N49" s="4" t="str">
        <f t="shared" si="6"/>
        <v xml:space="preserve">match (a48{id:'TP000005'}) match (b48{id:'TP000004'}) </v>
      </c>
      <c r="O49" s="4" t="str">
        <f t="shared" si="1"/>
        <v>create (a48)-[r48:layout{id:'rel20048', type:'inFrontOf', kr:'', en:'is in front of', user:'lyndsey', date:'20170601', ref:'', ver:''}]-&gt;(b48)</v>
      </c>
      <c r="P49" s="4" t="s">
        <v>17</v>
      </c>
    </row>
    <row r="50" spans="1:16" x14ac:dyDescent="0.45">
      <c r="A50" s="4">
        <v>20049</v>
      </c>
      <c r="B50" s="4" t="s">
        <v>748</v>
      </c>
      <c r="C50" s="4" t="s">
        <v>749</v>
      </c>
      <c r="D50" s="4" t="s">
        <v>746</v>
      </c>
      <c r="E50" s="4" t="s">
        <v>747</v>
      </c>
      <c r="F50" s="4" t="s">
        <v>756</v>
      </c>
      <c r="G50" s="4" t="s">
        <v>757</v>
      </c>
      <c r="K50" s="7" t="s">
        <v>16</v>
      </c>
      <c r="L50" s="7">
        <v>20170601</v>
      </c>
      <c r="M50" s="4">
        <v>49</v>
      </c>
      <c r="N50" s="4" t="str">
        <f t="shared" si="6"/>
        <v xml:space="preserve">match (a49{id:'TP000002'}) match (b49{id:'TP000001'}) </v>
      </c>
      <c r="O50" s="4" t="str">
        <f t="shared" si="1"/>
        <v>create (a49)-[r49:layout{id:'rel20049', type:'istotheRight', kr:'', en:'is to the right of', user:'lyndsey', date:'20170601', ref:'', ver:''}]-&gt;(b49)</v>
      </c>
      <c r="P50" s="4" t="s">
        <v>17</v>
      </c>
    </row>
    <row r="51" spans="1:16" x14ac:dyDescent="0.45">
      <c r="A51" s="4">
        <v>20050</v>
      </c>
      <c r="B51" s="4" t="s">
        <v>750</v>
      </c>
      <c r="C51" s="4" t="s">
        <v>751</v>
      </c>
      <c r="D51" s="4" t="s">
        <v>748</v>
      </c>
      <c r="E51" s="4" t="s">
        <v>749</v>
      </c>
      <c r="F51" s="4" t="s">
        <v>756</v>
      </c>
      <c r="G51" s="4" t="s">
        <v>757</v>
      </c>
      <c r="K51" s="7" t="s">
        <v>16</v>
      </c>
      <c r="L51" s="7">
        <v>20170601</v>
      </c>
      <c r="M51" s="4">
        <v>50</v>
      </c>
      <c r="N51" s="4" t="str">
        <f t="shared" si="6"/>
        <v xml:space="preserve">match (a50{id:'TP000003'}) match (b50{id:'TP000002'}) </v>
      </c>
      <c r="O51" s="4" t="str">
        <f t="shared" si="1"/>
        <v>create (a50)-[r50:layout{id:'rel20050', type:'istotheRight', kr:'', en:'is to the right of', user:'lyndsey', date:'20170601', ref:'', ver:''}]-&gt;(b50)</v>
      </c>
      <c r="P51" s="4" t="s">
        <v>17</v>
      </c>
    </row>
    <row r="52" spans="1:16" x14ac:dyDescent="0.45">
      <c r="A52" s="4">
        <v>20051</v>
      </c>
      <c r="B52" s="4" t="s">
        <v>752</v>
      </c>
      <c r="C52" s="4" t="s">
        <v>753</v>
      </c>
      <c r="D52" s="4" t="s">
        <v>750</v>
      </c>
      <c r="E52" s="4" t="s">
        <v>751</v>
      </c>
      <c r="F52" s="4" t="s">
        <v>756</v>
      </c>
      <c r="G52" s="4" t="s">
        <v>757</v>
      </c>
      <c r="K52" s="7" t="s">
        <v>16</v>
      </c>
      <c r="L52" s="7">
        <v>20170601</v>
      </c>
      <c r="M52" s="4">
        <v>51</v>
      </c>
      <c r="N52" s="4" t="str">
        <f t="shared" si="6"/>
        <v xml:space="preserve">match (a51{id:'TP000004'}) match (b51{id:'TP000003'}) </v>
      </c>
      <c r="O52" s="4" t="str">
        <f t="shared" si="1"/>
        <v>create (a51)-[r51:layout{id:'rel20051', type:'istotheRight', kr:'', en:'is to the right of', user:'lyndsey', date:'20170601', ref:'', ver:''}]-&gt;(b51)</v>
      </c>
      <c r="P52" s="4" t="s">
        <v>17</v>
      </c>
    </row>
    <row r="53" spans="1:16" ht="16" x14ac:dyDescent="0.45">
      <c r="A53" s="4">
        <v>20052</v>
      </c>
      <c r="B53" s="7" t="s">
        <v>40</v>
      </c>
      <c r="C53" s="7" t="s">
        <v>41</v>
      </c>
      <c r="D53" s="4" t="s">
        <v>798</v>
      </c>
      <c r="E53" t="s">
        <v>799</v>
      </c>
      <c r="F53" s="7" t="s">
        <v>57</v>
      </c>
      <c r="G53" s="7" t="s">
        <v>58</v>
      </c>
      <c r="H53" s="7" t="s">
        <v>59</v>
      </c>
      <c r="K53" s="7" t="s">
        <v>16</v>
      </c>
      <c r="L53" s="7">
        <v>20170601</v>
      </c>
      <c r="M53" s="4">
        <v>52</v>
      </c>
      <c r="N53" s="4" t="str">
        <f t="shared" ref="N53:N55" si="7">"match (a"&amp;M53&amp;"{id:'"&amp;B53&amp;"'}) "&amp;"match (b"&amp;M53&amp;"{id:'"&amp;D53&amp;"'}) "</f>
        <v xml:space="preserve">match (a52{id:'T000005'}) match (b52{id:'IS000017'}) </v>
      </c>
      <c r="O53" s="4" t="str">
        <f t="shared" si="1"/>
        <v>create (a52)-[r52:layout{id:'rel20052', type:'In', kr:'~에 있다', en:'is located in', user:'lyndsey', date:'20170601', ref:'', ver:''}]-&gt;(b52)</v>
      </c>
      <c r="P53" s="4" t="s">
        <v>17</v>
      </c>
    </row>
    <row r="54" spans="1:16" ht="16" x14ac:dyDescent="0.45">
      <c r="A54" s="4">
        <v>20053</v>
      </c>
      <c r="B54" s="4" t="s">
        <v>801</v>
      </c>
      <c r="C54" s="4" t="s">
        <v>800</v>
      </c>
      <c r="D54" s="4" t="s">
        <v>798</v>
      </c>
      <c r="E54" t="s">
        <v>799</v>
      </c>
      <c r="F54" s="7" t="s">
        <v>57</v>
      </c>
      <c r="G54" s="7" t="s">
        <v>58</v>
      </c>
      <c r="H54" s="7" t="s">
        <v>59</v>
      </c>
      <c r="K54" s="7" t="s">
        <v>16</v>
      </c>
      <c r="L54" s="7">
        <v>20170601</v>
      </c>
      <c r="M54" s="4">
        <v>53</v>
      </c>
      <c r="N54" s="4" t="str">
        <f t="shared" si="7"/>
        <v xml:space="preserve">match (a53{id:'IS000018'}) match (b53{id:'IS000017'}) </v>
      </c>
      <c r="O54" s="4" t="str">
        <f t="shared" si="1"/>
        <v>create (a53)-[r53:layout{id:'rel20053', type:'In', kr:'~에 있다', en:'is located in', user:'lyndsey', date:'20170601', ref:'', ver:''}]-&gt;(b53)</v>
      </c>
      <c r="P54" s="4" t="s">
        <v>17</v>
      </c>
    </row>
    <row r="55" spans="1:16" s="31" customFormat="1" x14ac:dyDescent="0.45">
      <c r="A55" s="31">
        <v>20054</v>
      </c>
      <c r="B55" s="33" t="s">
        <v>34</v>
      </c>
      <c r="C55" s="31" t="s">
        <v>35</v>
      </c>
      <c r="D55" s="31" t="s">
        <v>325</v>
      </c>
      <c r="E55" s="31" t="s">
        <v>326</v>
      </c>
      <c r="F55" s="31" t="s">
        <v>692</v>
      </c>
      <c r="G55" s="31" t="s">
        <v>691</v>
      </c>
      <c r="H55" s="31" t="s">
        <v>690</v>
      </c>
      <c r="K55" s="33" t="s">
        <v>16</v>
      </c>
      <c r="L55" s="33">
        <v>20170601</v>
      </c>
      <c r="M55" s="31">
        <v>54</v>
      </c>
      <c r="N55" s="31" t="str">
        <f t="shared" si="7"/>
        <v xml:space="preserve">match (a54{id:'T000018'}) match (b54{id:'T000022'}) </v>
      </c>
      <c r="O55" s="31" t="str">
        <f t="shared" ref="O55" si="8">"create (a"&amp;M55&amp;")-[r"&amp;M55&amp;":layout{id:'rel"&amp;A55&amp;"', type:'"&amp;F55&amp;"', kr:'"&amp;H55&amp;"', en:'"&amp;G55&amp;"', user:'"&amp;K55&amp;"', date:'"&amp;L55&amp;"', ref:'"&amp;I55&amp;"', ver:'"&amp;J55&amp;"'}]-&gt;(b"&amp;M55&amp;")"</f>
        <v>create (a54)-[r54:layout{id:'rel20054', type:'isLeftPath', kr:'진입로 왼편', en:'to the left side of the path to', user:'lyndsey', date:'20170601', ref:'', ver:''}]-&gt;(b54)</v>
      </c>
      <c r="P55" s="31" t="s">
        <v>17</v>
      </c>
    </row>
  </sheetData>
  <autoFilter ref="B1:U2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M13" sqref="M13:N13"/>
    </sheetView>
  </sheetViews>
  <sheetFormatPr defaultRowHeight="16" x14ac:dyDescent="0.45"/>
  <cols>
    <col min="1" max="2" width="8.7265625" style="9"/>
    <col min="3" max="3" width="16.453125" style="9" customWidth="1"/>
    <col min="4" max="7" width="8.7265625" style="9"/>
    <col min="8" max="8" width="7" style="9" customWidth="1"/>
    <col min="9" max="9" width="6.08984375" style="9" customWidth="1"/>
    <col min="10" max="10" width="7.453125" style="9" customWidth="1"/>
    <col min="11" max="11" width="8.54296875" style="9" customWidth="1"/>
    <col min="12" max="12" width="4.1796875" style="9" customWidth="1"/>
    <col min="13" max="13" width="11.08984375" style="9" customWidth="1"/>
    <col min="14" max="14" width="30.81640625" style="9" customWidth="1"/>
    <col min="15" max="16384" width="8.7265625" style="9"/>
  </cols>
  <sheetData>
    <row r="1" spans="1:15" s="3" customFormat="1" ht="11.5" x14ac:dyDescent="0.45">
      <c r="A1" s="3" t="s">
        <v>807</v>
      </c>
      <c r="B1" s="3" t="s">
        <v>0</v>
      </c>
      <c r="D1" s="3" t="s">
        <v>1</v>
      </c>
      <c r="E1" s="3" t="s">
        <v>113</v>
      </c>
      <c r="F1" s="3" t="s">
        <v>238</v>
      </c>
      <c r="G1" s="3" t="s">
        <v>239</v>
      </c>
      <c r="H1" s="3" t="s">
        <v>240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</row>
    <row r="2" spans="1:15" s="4" customFormat="1" ht="11.5" x14ac:dyDescent="0.45">
      <c r="A2" s="4">
        <v>21001</v>
      </c>
      <c r="B2" s="7" t="s">
        <v>53</v>
      </c>
      <c r="C2" s="7" t="s">
        <v>54</v>
      </c>
      <c r="D2" s="10">
        <v>3659301275839</v>
      </c>
      <c r="E2" s="7" t="s">
        <v>86</v>
      </c>
      <c r="F2" s="7" t="s">
        <v>87</v>
      </c>
      <c r="G2" s="7" t="s">
        <v>88</v>
      </c>
      <c r="J2" s="7" t="s">
        <v>16</v>
      </c>
      <c r="K2" s="7">
        <v>20170601</v>
      </c>
      <c r="L2" s="4">
        <v>1</v>
      </c>
      <c r="M2" s="4" t="str">
        <f t="shared" ref="M2:M12" si="0">"match (a"&amp;L2&amp;"{id:'"&amp;B2&amp;"'}) "&amp;"match (b"&amp;L2&amp;"{id:'"&amp;D2&amp;"'}) "</f>
        <v xml:space="preserve">match (a1{id:'II000002'}) match (b1{id:'3659301275839'}) </v>
      </c>
      <c r="N2" s="4" t="str">
        <f>"create (a"&amp;L2&amp;")-[r"&amp;L2&amp;":address{id:'rel"&amp;A2&amp;"', type:'"&amp;E2&amp;"', kr:'"&amp;G2&amp;"', en:'"&amp;F2&amp;"', user:'"&amp;J2&amp;"', date:'"&amp;K2&amp;"', ref:'"&amp;H2&amp;"', ver:'"&amp;I2&amp;"'}]-&gt;(b"&amp;L2&amp;")"</f>
        <v>create (a1)-[r1:address{id:'rel21001', type:'hasAddress', kr:'~의 주소는 ~이다', en:'is at the address', user:'lyndsey', date:'20170601', ref:'', ver:''}]-&gt;(b1)</v>
      </c>
      <c r="O2" s="4" t="s">
        <v>17</v>
      </c>
    </row>
    <row r="3" spans="1:15" s="4" customFormat="1" ht="11.5" x14ac:dyDescent="0.45">
      <c r="A3" s="4">
        <v>21002</v>
      </c>
      <c r="B3" s="7" t="s">
        <v>82</v>
      </c>
      <c r="C3" s="7" t="s">
        <v>83</v>
      </c>
      <c r="D3" s="10">
        <v>3656171275572</v>
      </c>
      <c r="E3" s="7" t="s">
        <v>86</v>
      </c>
      <c r="F3" s="7" t="s">
        <v>87</v>
      </c>
      <c r="G3" s="7" t="s">
        <v>88</v>
      </c>
      <c r="J3" s="7" t="s">
        <v>16</v>
      </c>
      <c r="K3" s="7">
        <v>20170601</v>
      </c>
      <c r="L3" s="4">
        <v>2</v>
      </c>
      <c r="M3" s="4" t="str">
        <f t="shared" si="0"/>
        <v xml:space="preserve">match (a2{id:'T000002'}) match (b2{id:'3656171275572'}) </v>
      </c>
      <c r="N3" s="4" t="str">
        <f t="shared" ref="N3:N12" si="1">"create (a"&amp;L3&amp;")-[r"&amp;L3&amp;":address{id:'rel"&amp;A3&amp;"', type:'"&amp;E3&amp;"', kr:'"&amp;G3&amp;"', en:'"&amp;F3&amp;"', user:'"&amp;J3&amp;"', date:'"&amp;K3&amp;"', ref:'"&amp;H3&amp;"', ver:'"&amp;I3&amp;"'}]-&gt;(b"&amp;L3&amp;")"</f>
        <v>create (a2)-[r2:address{id:'rel21002', type:'hasAddress', kr:'~의 주소는 ~이다', en:'is at the address', user:'lyndsey', date:'20170601', ref:'', ver:''}]-&gt;(b2)</v>
      </c>
      <c r="O3" s="4" t="s">
        <v>17</v>
      </c>
    </row>
    <row r="4" spans="1:15" s="4" customFormat="1" ht="11.5" x14ac:dyDescent="0.45">
      <c r="A4" s="4">
        <v>21003</v>
      </c>
      <c r="B4" s="7" t="s">
        <v>242</v>
      </c>
      <c r="C4" s="7" t="s">
        <v>19</v>
      </c>
      <c r="D4" s="10">
        <v>3663601276201</v>
      </c>
      <c r="E4" s="7" t="s">
        <v>86</v>
      </c>
      <c r="F4" s="7" t="s">
        <v>87</v>
      </c>
      <c r="G4" s="7" t="s">
        <v>88</v>
      </c>
      <c r="J4" s="7" t="s">
        <v>16</v>
      </c>
      <c r="K4" s="7">
        <v>20170601</v>
      </c>
      <c r="L4" s="4">
        <v>3</v>
      </c>
      <c r="M4" s="4" t="str">
        <f t="shared" si="0"/>
        <v xml:space="preserve">match (a3{id:'TC00001'}) match (b3{id:'3663601276201'}) </v>
      </c>
      <c r="N4" s="4" t="str">
        <f t="shared" si="1"/>
        <v>create (a3)-[r3:address{id:'rel21003', type:'hasAddress', kr:'~의 주소는 ~이다', en:'is at the address', user:'lyndsey', date:'20170601', ref:'', ver:''}]-&gt;(b3)</v>
      </c>
      <c r="O4" s="4" t="s">
        <v>17</v>
      </c>
    </row>
    <row r="5" spans="1:15" s="4" customFormat="1" ht="11.5" x14ac:dyDescent="0.45">
      <c r="A5" s="4">
        <v>21004</v>
      </c>
      <c r="B5" s="4" t="s">
        <v>243</v>
      </c>
      <c r="C5" s="7" t="s">
        <v>23</v>
      </c>
      <c r="D5" s="10">
        <v>3663731274975</v>
      </c>
      <c r="E5" s="7" t="s">
        <v>86</v>
      </c>
      <c r="F5" s="7" t="s">
        <v>87</v>
      </c>
      <c r="G5" s="7" t="s">
        <v>88</v>
      </c>
      <c r="J5" s="7" t="s">
        <v>16</v>
      </c>
      <c r="K5" s="7">
        <v>20170601</v>
      </c>
      <c r="L5" s="4">
        <v>4</v>
      </c>
      <c r="M5" s="4" t="str">
        <f t="shared" si="0"/>
        <v xml:space="preserve">match (a4{id:'TC00002'}) match (b4{id:'3663731274975'}) </v>
      </c>
      <c r="N5" s="4" t="str">
        <f t="shared" si="1"/>
        <v>create (a4)-[r4:address{id:'rel21004', type:'hasAddress', kr:'~의 주소는 ~이다', en:'is at the address', user:'lyndsey', date:'20170601', ref:'', ver:''}]-&gt;(b4)</v>
      </c>
      <c r="O5" s="4" t="s">
        <v>17</v>
      </c>
    </row>
    <row r="6" spans="1:15" s="4" customFormat="1" ht="11.5" x14ac:dyDescent="0.45">
      <c r="A6" s="4">
        <v>21005</v>
      </c>
      <c r="B6" s="7" t="s">
        <v>40</v>
      </c>
      <c r="C6" s="7" t="s">
        <v>41</v>
      </c>
      <c r="D6" s="10">
        <v>3663801273196</v>
      </c>
      <c r="E6" s="7" t="s">
        <v>86</v>
      </c>
      <c r="F6" s="7" t="s">
        <v>87</v>
      </c>
      <c r="G6" s="7" t="s">
        <v>88</v>
      </c>
      <c r="J6" s="7" t="s">
        <v>16</v>
      </c>
      <c r="K6" s="7">
        <v>20170601</v>
      </c>
      <c r="L6" s="4">
        <v>5</v>
      </c>
      <c r="M6" s="4" t="str">
        <f t="shared" si="0"/>
        <v xml:space="preserve">match (a5{id:'T000005'}) match (b5{id:'3663801273196'}) </v>
      </c>
      <c r="N6" s="4" t="str">
        <f t="shared" si="1"/>
        <v>create (a5)-[r5:address{id:'rel21005', type:'hasAddress', kr:'~의 주소는 ~이다', en:'is at the address', user:'lyndsey', date:'20170601', ref:'', ver:''}]-&gt;(b5)</v>
      </c>
      <c r="O6" s="4" t="s">
        <v>17</v>
      </c>
    </row>
    <row r="7" spans="1:15" s="4" customFormat="1" ht="11.5" x14ac:dyDescent="0.45">
      <c r="A7" s="4">
        <v>21006</v>
      </c>
      <c r="B7" s="7" t="s">
        <v>24</v>
      </c>
      <c r="C7" s="7" t="s">
        <v>25</v>
      </c>
      <c r="D7" s="10">
        <v>3661451276296</v>
      </c>
      <c r="E7" s="7" t="s">
        <v>86</v>
      </c>
      <c r="F7" s="7" t="s">
        <v>87</v>
      </c>
      <c r="G7" s="7" t="s">
        <v>88</v>
      </c>
      <c r="J7" s="7" t="s">
        <v>16</v>
      </c>
      <c r="K7" s="7">
        <v>20170601</v>
      </c>
      <c r="L7" s="4">
        <v>6</v>
      </c>
      <c r="M7" s="4" t="str">
        <f t="shared" si="0"/>
        <v xml:space="preserve">match (a6{id:'T000006'}) match (b6{id:'3661451276296'}) </v>
      </c>
      <c r="N7" s="4" t="str">
        <f t="shared" si="1"/>
        <v>create (a6)-[r6:address{id:'rel21006', type:'hasAddress', kr:'~의 주소는 ~이다', en:'is at the address', user:'lyndsey', date:'20170601', ref:'', ver:''}]-&gt;(b6)</v>
      </c>
      <c r="O7" s="4" t="s">
        <v>17</v>
      </c>
    </row>
    <row r="8" spans="1:15" s="4" customFormat="1" ht="11.5" x14ac:dyDescent="0.45">
      <c r="A8" s="4">
        <v>21007</v>
      </c>
      <c r="B8" s="4" t="s">
        <v>245</v>
      </c>
      <c r="C8" s="7" t="s">
        <v>27</v>
      </c>
      <c r="D8" s="10">
        <v>3663611275260</v>
      </c>
      <c r="E8" s="7" t="s">
        <v>86</v>
      </c>
      <c r="F8" s="7" t="s">
        <v>87</v>
      </c>
      <c r="G8" s="7" t="s">
        <v>88</v>
      </c>
      <c r="J8" s="7" t="s">
        <v>16</v>
      </c>
      <c r="K8" s="7">
        <v>20170601</v>
      </c>
      <c r="L8" s="4">
        <v>7</v>
      </c>
      <c r="M8" s="4" t="str">
        <f t="shared" si="0"/>
        <v xml:space="preserve">match (a7{id:'TC00003'}) match (b7{id:'3663611275260'}) </v>
      </c>
      <c r="N8" s="4" t="str">
        <f t="shared" si="1"/>
        <v>create (a7)-[r7:address{id:'rel21007', type:'hasAddress', kr:'~의 주소는 ~이다', en:'is at the address', user:'lyndsey', date:'20170601', ref:'', ver:''}]-&gt;(b7)</v>
      </c>
      <c r="O8" s="4" t="s">
        <v>17</v>
      </c>
    </row>
    <row r="9" spans="1:15" s="4" customFormat="1" ht="11.5" x14ac:dyDescent="0.45">
      <c r="A9" s="4">
        <v>21008</v>
      </c>
      <c r="B9" s="4" t="s">
        <v>246</v>
      </c>
      <c r="C9" s="4" t="s">
        <v>31</v>
      </c>
      <c r="D9" s="10">
        <v>3666221273501</v>
      </c>
      <c r="E9" s="7" t="s">
        <v>86</v>
      </c>
      <c r="F9" s="7" t="s">
        <v>87</v>
      </c>
      <c r="G9" s="7" t="s">
        <v>88</v>
      </c>
      <c r="J9" s="7" t="s">
        <v>16</v>
      </c>
      <c r="K9" s="7">
        <v>20170601</v>
      </c>
      <c r="L9" s="4">
        <v>8</v>
      </c>
      <c r="M9" s="4" t="str">
        <f t="shared" si="0"/>
        <v xml:space="preserve">match (a8{id:'TC00004'}) match (b8{id:'3666221273501'}) </v>
      </c>
      <c r="N9" s="4" t="str">
        <f t="shared" si="1"/>
        <v>create (a8)-[r8:address{id:'rel21008', type:'hasAddress', kr:'~의 주소는 ~이다', en:'is at the address', user:'lyndsey', date:'20170601', ref:'', ver:''}]-&gt;(b8)</v>
      </c>
      <c r="O9" s="4" t="s">
        <v>17</v>
      </c>
    </row>
    <row r="10" spans="1:15" s="4" customFormat="1" ht="11.5" x14ac:dyDescent="0.45">
      <c r="A10" s="4">
        <v>21009</v>
      </c>
      <c r="B10" s="7" t="s">
        <v>375</v>
      </c>
      <c r="C10" s="4" t="s">
        <v>33</v>
      </c>
      <c r="D10" s="10">
        <v>3662221273923</v>
      </c>
      <c r="E10" s="7" t="s">
        <v>86</v>
      </c>
      <c r="F10" s="7" t="s">
        <v>87</v>
      </c>
      <c r="G10" s="7" t="s">
        <v>88</v>
      </c>
      <c r="J10" s="7" t="s">
        <v>16</v>
      </c>
      <c r="K10" s="7">
        <v>20170601</v>
      </c>
      <c r="L10" s="4">
        <v>9</v>
      </c>
      <c r="M10" s="4" t="str">
        <f t="shared" si="0"/>
        <v xml:space="preserve">match (a9{id:'TC00007'}) match (b9{id:'3662221273923'}) </v>
      </c>
      <c r="N10" s="4" t="str">
        <f t="shared" si="1"/>
        <v>create (a9)-[r9:address{id:'rel21009', type:'hasAddress', kr:'~의 주소는 ~이다', en:'is at the address', user:'lyndsey', date:'20170601', ref:'', ver:''}]-&gt;(b9)</v>
      </c>
      <c r="O10" s="4" t="s">
        <v>17</v>
      </c>
    </row>
    <row r="11" spans="1:15" s="4" customFormat="1" ht="11.5" x14ac:dyDescent="0.45">
      <c r="A11" s="4">
        <v>21010</v>
      </c>
      <c r="B11" s="7" t="s">
        <v>34</v>
      </c>
      <c r="C11" s="4" t="s">
        <v>35</v>
      </c>
      <c r="D11" s="10">
        <v>3666021273511</v>
      </c>
      <c r="E11" s="7" t="s">
        <v>86</v>
      </c>
      <c r="F11" s="7" t="s">
        <v>87</v>
      </c>
      <c r="G11" s="7" t="s">
        <v>88</v>
      </c>
      <c r="J11" s="7" t="s">
        <v>16</v>
      </c>
      <c r="K11" s="7">
        <v>20170601</v>
      </c>
      <c r="L11" s="4">
        <v>10</v>
      </c>
      <c r="M11" s="4" t="str">
        <f t="shared" si="0"/>
        <v xml:space="preserve">match (a10{id:'T000018'}) match (b10{id:'3666021273511'}) </v>
      </c>
      <c r="N11" s="4" t="str">
        <f t="shared" si="1"/>
        <v>create (a10)-[r10:address{id:'rel21010', type:'hasAddress', kr:'~의 주소는 ~이다', en:'is at the address', user:'lyndsey', date:'20170601', ref:'', ver:''}]-&gt;(b10)</v>
      </c>
      <c r="O11" s="4" t="s">
        <v>17</v>
      </c>
    </row>
    <row r="12" spans="1:15" s="4" customFormat="1" ht="11.5" x14ac:dyDescent="0.45">
      <c r="A12" s="4">
        <v>21011</v>
      </c>
      <c r="B12" s="4" t="s">
        <v>244</v>
      </c>
      <c r="C12" s="4" t="s">
        <v>37</v>
      </c>
      <c r="D12" s="10">
        <v>3662511273932</v>
      </c>
      <c r="E12" s="7" t="s">
        <v>86</v>
      </c>
      <c r="F12" s="7" t="s">
        <v>87</v>
      </c>
      <c r="G12" s="7" t="s">
        <v>88</v>
      </c>
      <c r="J12" s="7" t="s">
        <v>16</v>
      </c>
      <c r="K12" s="7">
        <v>20170601</v>
      </c>
      <c r="L12" s="4">
        <v>11</v>
      </c>
      <c r="M12" s="4" t="str">
        <f t="shared" si="0"/>
        <v xml:space="preserve">match (a11{id:'TC00005'}) match (b11{id:'3662511273932'}) </v>
      </c>
      <c r="N12" s="4" t="str">
        <f t="shared" si="1"/>
        <v>create (a11)-[r11:address{id:'rel21011', type:'hasAddress', kr:'~의 주소는 ~이다', en:'is at the address', user:'lyndsey', date:'20170601', ref:'', ver:''}]-&gt;(b11)</v>
      </c>
      <c r="O12" s="4" t="s">
        <v>17</v>
      </c>
    </row>
    <row r="13" spans="1:15" x14ac:dyDescent="0.45">
      <c r="A13" s="29">
        <v>21012</v>
      </c>
      <c r="B13" s="29" t="s">
        <v>327</v>
      </c>
      <c r="C13" s="29" t="s">
        <v>277</v>
      </c>
      <c r="D13" s="32">
        <v>3662031273905</v>
      </c>
      <c r="E13" s="30" t="s">
        <v>86</v>
      </c>
      <c r="F13" s="30" t="s">
        <v>87</v>
      </c>
      <c r="G13" s="33" t="s">
        <v>88</v>
      </c>
      <c r="J13" s="33" t="s">
        <v>16</v>
      </c>
      <c r="K13" s="33">
        <v>20170601</v>
      </c>
      <c r="L13" s="31">
        <v>12</v>
      </c>
      <c r="M13" s="31" t="str">
        <f t="shared" ref="M13" si="2">"match (a"&amp;L13&amp;"{id:'"&amp;B13&amp;"'}) "&amp;"match (b"&amp;L13&amp;"{id:'"&amp;D13&amp;"'}) "</f>
        <v xml:space="preserve">match (a12{id:'TC00006'}) match (b12{id:'3662031273905'}) </v>
      </c>
      <c r="N13" s="31" t="str">
        <f t="shared" ref="N13" si="3">"create (a"&amp;L13&amp;")-[r"&amp;L13&amp;":address{id:'rel"&amp;A13&amp;"', type:'"&amp;E13&amp;"', kr:'"&amp;G13&amp;"', en:'"&amp;F13&amp;"', user:'"&amp;J13&amp;"', date:'"&amp;K13&amp;"', ref:'"&amp;H13&amp;"', ver:'"&amp;I13&amp;"'}]-&gt;(b"&amp;L13&amp;")"</f>
        <v>create (a12)-[r12:address{id:'rel21012', type:'hasAddress', kr:'~의 주소는 ~이다', en:'is at the address', user:'lyndsey', date:'20170601', ref:'', ver:''}]-&gt;(b12)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workbookViewId="0">
      <selection activeCell="O13" sqref="O13:P13"/>
    </sheetView>
  </sheetViews>
  <sheetFormatPr defaultRowHeight="11.5" x14ac:dyDescent="0.45"/>
  <cols>
    <col min="1" max="2" width="8.7265625" style="4"/>
    <col min="3" max="3" width="12.7265625" style="4" customWidth="1"/>
    <col min="4" max="4" width="8.26953125" style="4" customWidth="1"/>
    <col min="5" max="5" width="10.6328125" style="4" customWidth="1"/>
    <col min="6" max="6" width="5.6328125" style="4" customWidth="1"/>
    <col min="7" max="7" width="7.36328125" style="4" customWidth="1"/>
    <col min="8" max="8" width="7" style="4" customWidth="1"/>
    <col min="9" max="9" width="8.54296875" style="4" customWidth="1"/>
    <col min="10" max="10" width="5.54296875" style="4" customWidth="1"/>
    <col min="11" max="11" width="8.54296875" style="4" customWidth="1"/>
    <col min="12" max="12" width="7.7265625" style="4" customWidth="1"/>
    <col min="13" max="13" width="7.81640625" style="4" customWidth="1"/>
    <col min="14" max="14" width="4.26953125" style="4" customWidth="1"/>
    <col min="15" max="15" width="12.6328125" style="4" customWidth="1"/>
    <col min="16" max="16" width="17.453125" style="4" customWidth="1"/>
    <col min="17" max="16384" width="8.7265625" style="4"/>
  </cols>
  <sheetData>
    <row r="1" spans="1:17" s="3" customFormat="1" x14ac:dyDescent="0.45">
      <c r="A1" s="3" t="s">
        <v>807</v>
      </c>
      <c r="B1" s="3" t="s">
        <v>0</v>
      </c>
      <c r="D1" s="3" t="s">
        <v>1</v>
      </c>
      <c r="F1" s="3" t="s">
        <v>113</v>
      </c>
      <c r="G1" s="3" t="s">
        <v>238</v>
      </c>
      <c r="H1" s="3" t="s">
        <v>239</v>
      </c>
      <c r="I1" s="3" t="s">
        <v>170</v>
      </c>
      <c r="J1" s="3" t="s">
        <v>6</v>
      </c>
      <c r="K1" s="3" t="s">
        <v>176</v>
      </c>
      <c r="L1" s="3" t="s">
        <v>4</v>
      </c>
      <c r="M1" s="3" t="s">
        <v>5</v>
      </c>
      <c r="N1" s="3" t="s">
        <v>6</v>
      </c>
      <c r="O1" s="3" t="s">
        <v>7</v>
      </c>
      <c r="P1" s="3" t="s">
        <v>8</v>
      </c>
    </row>
    <row r="2" spans="1:17" x14ac:dyDescent="0.45">
      <c r="A2" s="4">
        <v>22002</v>
      </c>
      <c r="B2" s="7" t="s">
        <v>375</v>
      </c>
      <c r="C2" s="4" t="s">
        <v>33</v>
      </c>
      <c r="D2" s="7" t="s">
        <v>49</v>
      </c>
      <c r="E2" s="7" t="s">
        <v>50</v>
      </c>
      <c r="F2" s="7" t="s">
        <v>43</v>
      </c>
      <c r="G2" s="7" t="s">
        <v>172</v>
      </c>
      <c r="H2" s="7" t="s">
        <v>171</v>
      </c>
      <c r="I2" s="7">
        <v>19771206</v>
      </c>
      <c r="J2" s="7">
        <v>16</v>
      </c>
      <c r="K2" s="7" t="s">
        <v>20</v>
      </c>
      <c r="L2" s="7" t="s">
        <v>16</v>
      </c>
      <c r="M2" s="7">
        <v>20170601</v>
      </c>
      <c r="N2" s="4">
        <v>1</v>
      </c>
      <c r="O2" s="4" t="str">
        <f t="shared" ref="O2:O11" si="0">"match (a"&amp;N2&amp;"{id:'"&amp;B2&amp;"'}) "&amp;"match (b"&amp;N2&amp;"{id:'"&amp;D2&amp;"'}) "</f>
        <v xml:space="preserve">match (a1{id:'TC00007'}) match (b1{id:'CT000009'}) </v>
      </c>
      <c r="P2" s="4" t="str">
        <f>"create (a"&amp;N2&amp;")-[r"&amp;N2&amp;":des{id:'rel"&amp;A2&amp;"', type:'"&amp;F2&amp;"', kr:'"&amp;H2&amp;"', en:'"&amp;G2&amp;"', on:'"&amp;I2&amp;"', in:'"&amp;K2&amp;"', no:'"&amp;J2&amp;"', user:'"&amp;L2&amp;"', date:'"&amp;M2&amp;"'}]-&gt;(b"&amp;N2&amp;")"</f>
        <v>create (a1)-[r1:des{id:'rel22002', type:'hasDesignation', kr:'~(으)로 지정되었다', en:'is designated as a(n)', on:'19771206', in:'IS000001', no:'16', user:'lyndsey', date:'20170601'}]-&gt;(b1)</v>
      </c>
      <c r="Q2" s="4" t="s">
        <v>17</v>
      </c>
    </row>
    <row r="3" spans="1:17" x14ac:dyDescent="0.45">
      <c r="A3" s="4">
        <v>22003</v>
      </c>
      <c r="B3" s="4" t="s">
        <v>243</v>
      </c>
      <c r="C3" s="7" t="s">
        <v>23</v>
      </c>
      <c r="D3" s="7" t="s">
        <v>45</v>
      </c>
      <c r="E3" s="4" t="s">
        <v>46</v>
      </c>
      <c r="F3" s="7" t="s">
        <v>43</v>
      </c>
      <c r="G3" s="7" t="s">
        <v>172</v>
      </c>
      <c r="H3" s="7" t="s">
        <v>171</v>
      </c>
      <c r="I3" s="7">
        <v>19771206</v>
      </c>
      <c r="J3" s="7">
        <v>39</v>
      </c>
      <c r="K3" s="7" t="s">
        <v>20</v>
      </c>
      <c r="L3" s="7" t="s">
        <v>16</v>
      </c>
      <c r="M3" s="7">
        <v>20170601</v>
      </c>
      <c r="N3" s="4">
        <v>2</v>
      </c>
      <c r="O3" s="4" t="str">
        <f t="shared" si="0"/>
        <v xml:space="preserve">match (a2{id:'TC00002'}) match (b2{id:'CT000017'}) </v>
      </c>
      <c r="P3" s="4" t="str">
        <f t="shared" ref="P3:P13" si="1">"create (a"&amp;N3&amp;")-[r"&amp;N3&amp;":des{id:'rel"&amp;A3&amp;"', type:'"&amp;F3&amp;"', kr:'"&amp;H3&amp;"', en:'"&amp;G3&amp;"', on:'"&amp;I3&amp;"', in:'"&amp;K3&amp;"', no:'"&amp;J3&amp;"', user:'"&amp;L3&amp;"', date:'"&amp;M3&amp;"'}]-&gt;(b"&amp;N3&amp;")"</f>
        <v>create (a2)-[r2:des{id:'rel22003', type:'hasDesignation', kr:'~(으)로 지정되었다', en:'is designated as a(n)', on:'19771206', in:'IS000001', no:'39', user:'lyndsey', date:'20170601'}]-&gt;(b2)</v>
      </c>
      <c r="Q3" s="4" t="s">
        <v>17</v>
      </c>
    </row>
    <row r="4" spans="1:17" x14ac:dyDescent="0.45">
      <c r="A4" s="4">
        <v>22004</v>
      </c>
      <c r="B4" s="7" t="s">
        <v>26</v>
      </c>
      <c r="C4" s="7" t="s">
        <v>27</v>
      </c>
      <c r="D4" s="7" t="s">
        <v>49</v>
      </c>
      <c r="E4" s="4" t="s">
        <v>50</v>
      </c>
      <c r="F4" s="7" t="s">
        <v>43</v>
      </c>
      <c r="G4" s="7" t="s">
        <v>172</v>
      </c>
      <c r="H4" s="7" t="s">
        <v>171</v>
      </c>
      <c r="I4" s="7">
        <v>19841231</v>
      </c>
      <c r="J4" s="7">
        <v>42</v>
      </c>
      <c r="K4" s="7" t="s">
        <v>20</v>
      </c>
      <c r="L4" s="7" t="s">
        <v>16</v>
      </c>
      <c r="M4" s="7">
        <v>20170601</v>
      </c>
      <c r="N4" s="4">
        <v>3</v>
      </c>
      <c r="O4" s="4" t="str">
        <f t="shared" si="0"/>
        <v xml:space="preserve">match (a3{id:'T000008'}) match (b3{id:'CT000009'}) </v>
      </c>
      <c r="P4" s="4" t="str">
        <f t="shared" si="1"/>
        <v>create (a3)-[r3:des{id:'rel22004', type:'hasDesignation', kr:'~(으)로 지정되었다', en:'is designated as a(n)', on:'19841231', in:'IS000001', no:'42', user:'lyndsey', date:'20170601'}]-&gt;(b3)</v>
      </c>
      <c r="Q4" s="4" t="s">
        <v>17</v>
      </c>
    </row>
    <row r="5" spans="1:17" x14ac:dyDescent="0.45">
      <c r="A5" s="4">
        <v>22005</v>
      </c>
      <c r="B5" s="27" t="s">
        <v>246</v>
      </c>
      <c r="C5" s="4" t="s">
        <v>31</v>
      </c>
      <c r="D5" s="7" t="s">
        <v>51</v>
      </c>
      <c r="E5" s="7" t="s">
        <v>52</v>
      </c>
      <c r="F5" s="7" t="s">
        <v>43</v>
      </c>
      <c r="G5" s="7" t="s">
        <v>172</v>
      </c>
      <c r="H5" s="7" t="s">
        <v>171</v>
      </c>
      <c r="I5" s="7">
        <v>20091023</v>
      </c>
      <c r="J5" s="7">
        <v>68</v>
      </c>
      <c r="K5" s="7" t="s">
        <v>20</v>
      </c>
      <c r="L5" s="7" t="s">
        <v>16</v>
      </c>
      <c r="M5" s="7">
        <v>20170601</v>
      </c>
      <c r="N5" s="4">
        <v>4</v>
      </c>
      <c r="O5" s="4" t="str">
        <f t="shared" si="0"/>
        <v xml:space="preserve">match (a4{id:'TC00004'}) match (b4{id:'CT000106'}) </v>
      </c>
      <c r="P5" s="4" t="str">
        <f t="shared" si="1"/>
        <v>create (a4)-[r4:des{id:'rel22005', type:'hasDesignation', kr:'~(으)로 지정되었다', en:'is designated as a(n)', on:'20091023', in:'IS000001', no:'68', user:'lyndsey', date:'20170601'}]-&gt;(b4)</v>
      </c>
      <c r="Q5" s="4" t="s">
        <v>17</v>
      </c>
    </row>
    <row r="6" spans="1:17" x14ac:dyDescent="0.45">
      <c r="A6" s="4">
        <v>22006</v>
      </c>
      <c r="B6" s="7" t="s">
        <v>24</v>
      </c>
      <c r="C6" s="7" t="s">
        <v>25</v>
      </c>
      <c r="D6" s="7" t="s">
        <v>45</v>
      </c>
      <c r="E6" s="4" t="s">
        <v>46</v>
      </c>
      <c r="F6" s="7" t="s">
        <v>43</v>
      </c>
      <c r="G6" s="7" t="s">
        <v>172</v>
      </c>
      <c r="H6" s="7" t="s">
        <v>171</v>
      </c>
      <c r="I6" s="7">
        <v>19811226</v>
      </c>
      <c r="J6" s="7">
        <v>108</v>
      </c>
      <c r="K6" s="7" t="s">
        <v>20</v>
      </c>
      <c r="L6" s="7" t="s">
        <v>16</v>
      </c>
      <c r="M6" s="7">
        <v>20170601</v>
      </c>
      <c r="N6" s="4">
        <v>5</v>
      </c>
      <c r="O6" s="4" t="str">
        <f t="shared" si="0"/>
        <v xml:space="preserve">match (a5{id:'T000006'}) match (b5{id:'CT000017'}) </v>
      </c>
      <c r="P6" s="4" t="str">
        <f t="shared" si="1"/>
        <v>create (a5)-[r5:des{id:'rel22006', type:'hasDesignation', kr:'~(으)로 지정되었다', en:'is designated as a(n)', on:'19811226', in:'IS000001', no:'108', user:'lyndsey', date:'20170601'}]-&gt;(b5)</v>
      </c>
      <c r="Q6" s="4" t="s">
        <v>17</v>
      </c>
    </row>
    <row r="7" spans="1:17" x14ac:dyDescent="0.45">
      <c r="A7" s="4">
        <v>22007</v>
      </c>
      <c r="B7" s="7" t="s">
        <v>34</v>
      </c>
      <c r="C7" s="4" t="s">
        <v>35</v>
      </c>
      <c r="D7" s="7" t="s">
        <v>45</v>
      </c>
      <c r="E7" s="7" t="s">
        <v>46</v>
      </c>
      <c r="F7" s="7" t="s">
        <v>43</v>
      </c>
      <c r="G7" s="7" t="s">
        <v>172</v>
      </c>
      <c r="H7" s="7" t="s">
        <v>171</v>
      </c>
      <c r="I7" s="7">
        <v>19950630</v>
      </c>
      <c r="J7" s="7">
        <v>181</v>
      </c>
      <c r="K7" s="7" t="s">
        <v>20</v>
      </c>
      <c r="L7" s="7" t="s">
        <v>16</v>
      </c>
      <c r="M7" s="7">
        <v>20170601</v>
      </c>
      <c r="N7" s="4">
        <v>6</v>
      </c>
      <c r="O7" s="4" t="str">
        <f t="shared" si="0"/>
        <v xml:space="preserve">match (a6{id:'T000018'}) match (b6{id:'CT000017'}) </v>
      </c>
      <c r="P7" s="4" t="str">
        <f t="shared" si="1"/>
        <v>create (a6)-[r6:des{id:'rel22007', type:'hasDesignation', kr:'~(으)로 지정되었다', en:'is designated as a(n)', on:'19950630', in:'IS000001', no:'181', user:'lyndsey', date:'20170601'}]-&gt;(b6)</v>
      </c>
      <c r="Q7" s="4" t="s">
        <v>17</v>
      </c>
    </row>
    <row r="8" spans="1:17" x14ac:dyDescent="0.45">
      <c r="A8" s="4">
        <v>22008</v>
      </c>
      <c r="B8" s="7" t="s">
        <v>28</v>
      </c>
      <c r="C8" s="4" t="s">
        <v>29</v>
      </c>
      <c r="D8" s="7" t="s">
        <v>45</v>
      </c>
      <c r="E8" s="7" t="s">
        <v>46</v>
      </c>
      <c r="F8" s="7" t="s">
        <v>43</v>
      </c>
      <c r="G8" s="7" t="s">
        <v>172</v>
      </c>
      <c r="H8" s="7" t="s">
        <v>171</v>
      </c>
      <c r="I8" s="7">
        <v>20131108</v>
      </c>
      <c r="J8" s="7">
        <v>350</v>
      </c>
      <c r="K8" s="7" t="s">
        <v>20</v>
      </c>
      <c r="L8" s="7" t="s">
        <v>16</v>
      </c>
      <c r="M8" s="7">
        <v>20170601</v>
      </c>
      <c r="N8" s="4">
        <v>7</v>
      </c>
      <c r="O8" s="4" t="str">
        <f t="shared" si="0"/>
        <v xml:space="preserve">match (a7{id:'T000010'}) match (b7{id:'CT000017'}) </v>
      </c>
      <c r="P8" s="4" t="str">
        <f t="shared" si="1"/>
        <v>create (a7)-[r7:des{id:'rel22008', type:'hasDesignation', kr:'~(으)로 지정되었다', en:'is designated as a(n)', on:'20131108', in:'IS000001', no:'350', user:'lyndsey', date:'20170601'}]-&gt;(b7)</v>
      </c>
      <c r="Q8" s="4" t="s">
        <v>17</v>
      </c>
    </row>
    <row r="9" spans="1:17" x14ac:dyDescent="0.45">
      <c r="A9" s="4">
        <v>22009</v>
      </c>
      <c r="B9" s="7" t="s">
        <v>40</v>
      </c>
      <c r="C9" s="7" t="s">
        <v>41</v>
      </c>
      <c r="D9" s="7" t="s">
        <v>47</v>
      </c>
      <c r="E9" s="4" t="s">
        <v>48</v>
      </c>
      <c r="F9" s="7" t="s">
        <v>43</v>
      </c>
      <c r="G9" s="7" t="s">
        <v>172</v>
      </c>
      <c r="H9" s="7" t="s">
        <v>171</v>
      </c>
      <c r="I9" s="7">
        <v>20110113</v>
      </c>
      <c r="J9" s="7">
        <v>522</v>
      </c>
      <c r="K9" s="7" t="s">
        <v>42</v>
      </c>
      <c r="L9" s="7" t="s">
        <v>16</v>
      </c>
      <c r="M9" s="7">
        <v>20170601</v>
      </c>
      <c r="N9" s="4">
        <v>8</v>
      </c>
      <c r="O9" s="4" t="str">
        <f t="shared" si="0"/>
        <v xml:space="preserve">match (a8{id:'T000005'}) match (b8{id:'CT000022'}) </v>
      </c>
      <c r="P9" s="4" t="str">
        <f t="shared" si="1"/>
        <v>create (a8)-[r8:des{id:'rel22009', type:'hasDesignation', kr:'~(으)로 지정되었다', en:'is designated as a(n)', on:'20110113', in:'IS000015', no:'522', user:'lyndsey', date:'20170601'}]-&gt;(b8)</v>
      </c>
      <c r="Q9" s="4" t="s">
        <v>17</v>
      </c>
    </row>
    <row r="10" spans="1:17" x14ac:dyDescent="0.45">
      <c r="A10" s="4">
        <v>22010</v>
      </c>
      <c r="B10" s="7" t="s">
        <v>38</v>
      </c>
      <c r="C10" s="7" t="s">
        <v>39</v>
      </c>
      <c r="D10" s="7" t="s">
        <v>44</v>
      </c>
      <c r="E10" s="7" t="s">
        <v>190</v>
      </c>
      <c r="F10" s="7" t="s">
        <v>43</v>
      </c>
      <c r="G10" s="7" t="s">
        <v>172</v>
      </c>
      <c r="H10" s="7" t="s">
        <v>171</v>
      </c>
      <c r="I10" s="7">
        <v>19771115</v>
      </c>
      <c r="J10" s="7">
        <v>613</v>
      </c>
      <c r="K10" s="7" t="s">
        <v>42</v>
      </c>
      <c r="L10" s="7" t="s">
        <v>16</v>
      </c>
      <c r="M10" s="7">
        <v>20170601</v>
      </c>
      <c r="N10" s="4">
        <v>9</v>
      </c>
      <c r="O10" s="4" t="str">
        <f t="shared" si="0"/>
        <v xml:space="preserve">match (a9{id:'T000001'}) match (b9{id:'CT000006'}) </v>
      </c>
      <c r="P10" s="4" t="str">
        <f t="shared" si="1"/>
        <v>create (a9)-[r9:des{id:'rel22010', type:'hasDesignation', kr:'~(으)로 지정되었다', en:'is designated as a(n)', on:'19771115', in:'IS000015', no:'613', user:'lyndsey', date:'20170601'}]-&gt;(b9)</v>
      </c>
      <c r="Q10" s="4" t="s">
        <v>17</v>
      </c>
    </row>
    <row r="11" spans="1:17" x14ac:dyDescent="0.45">
      <c r="A11" s="4">
        <v>22011</v>
      </c>
      <c r="B11" s="4" t="s">
        <v>244</v>
      </c>
      <c r="C11" s="4" t="s">
        <v>37</v>
      </c>
      <c r="D11" s="7" t="s">
        <v>49</v>
      </c>
      <c r="E11" s="7" t="s">
        <v>50</v>
      </c>
      <c r="F11" s="7" t="s">
        <v>43</v>
      </c>
      <c r="G11" s="7" t="s">
        <v>172</v>
      </c>
      <c r="H11" s="7" t="s">
        <v>171</v>
      </c>
      <c r="I11" s="7">
        <v>19841231</v>
      </c>
      <c r="J11" s="7">
        <v>66</v>
      </c>
      <c r="K11" s="7" t="s">
        <v>20</v>
      </c>
      <c r="L11" s="7" t="s">
        <v>16</v>
      </c>
      <c r="M11" s="7">
        <v>20170601</v>
      </c>
      <c r="N11" s="4">
        <v>10</v>
      </c>
      <c r="O11" s="4" t="str">
        <f t="shared" si="0"/>
        <v xml:space="preserve">match (a10{id:'TC00005'}) match (b10{id:'CT000009'}) </v>
      </c>
      <c r="P11" s="4" t="str">
        <f t="shared" si="1"/>
        <v>create (a10)-[r10:des{id:'rel22011', type:'hasDesignation', kr:'~(으)로 지정되었다', en:'is designated as a(n)', on:'19841231', in:'IS000001', no:'66', user:'lyndsey', date:'20170601'}]-&gt;(b10)</v>
      </c>
      <c r="Q11" s="4" t="s">
        <v>17</v>
      </c>
    </row>
    <row r="12" spans="1:17" x14ac:dyDescent="0.45">
      <c r="A12" s="4">
        <v>22012</v>
      </c>
      <c r="B12" s="7" t="s">
        <v>242</v>
      </c>
      <c r="C12" s="7" t="s">
        <v>19</v>
      </c>
      <c r="D12" s="7" t="s">
        <v>49</v>
      </c>
      <c r="E12" s="7" t="s">
        <v>50</v>
      </c>
      <c r="F12" s="7" t="s">
        <v>43</v>
      </c>
      <c r="G12" s="7" t="s">
        <v>172</v>
      </c>
      <c r="H12" s="7" t="s">
        <v>171</v>
      </c>
      <c r="I12" s="7">
        <v>19931105</v>
      </c>
      <c r="J12" s="7">
        <v>90</v>
      </c>
      <c r="K12" s="7" t="s">
        <v>20</v>
      </c>
      <c r="L12" s="7" t="s">
        <v>16</v>
      </c>
      <c r="M12" s="7">
        <v>20170601</v>
      </c>
      <c r="N12" s="4">
        <v>11</v>
      </c>
      <c r="O12" s="4" t="str">
        <f t="shared" ref="O12:O13" si="2">"match (a"&amp;N12&amp;"{id:'"&amp;B12&amp;"'}) "&amp;"match (b"&amp;N12&amp;"{id:'"&amp;D12&amp;"'}) "</f>
        <v xml:space="preserve">match (a11{id:'TC00001'}) match (b11{id:'CT000009'}) </v>
      </c>
      <c r="P12" s="4" t="str">
        <f t="shared" si="1"/>
        <v>create (a11)-[r11:des{id:'rel22012', type:'hasDesignation', kr:'~(으)로 지정되었다', en:'is designated as a(n)', on:'19931105', in:'IS000001', no:'90', user:'lyndsey', date:'20170601'}]-&gt;(b11)</v>
      </c>
      <c r="Q12" s="4" t="s">
        <v>17</v>
      </c>
    </row>
    <row r="13" spans="1:17" x14ac:dyDescent="0.45">
      <c r="A13" s="4">
        <v>22013</v>
      </c>
      <c r="B13" s="20" t="s">
        <v>327</v>
      </c>
      <c r="C13" s="20" t="s">
        <v>277</v>
      </c>
      <c r="D13" s="20" t="s">
        <v>49</v>
      </c>
      <c r="E13" s="20" t="s">
        <v>50</v>
      </c>
      <c r="F13" s="7" t="s">
        <v>43</v>
      </c>
      <c r="G13" s="7" t="s">
        <v>172</v>
      </c>
      <c r="H13" s="7" t="s">
        <v>171</v>
      </c>
      <c r="I13" s="7">
        <v>20110729</v>
      </c>
      <c r="J13" s="7">
        <v>151</v>
      </c>
      <c r="K13" s="7" t="s">
        <v>20</v>
      </c>
      <c r="L13" s="7" t="s">
        <v>16</v>
      </c>
      <c r="M13" s="7">
        <v>20170601</v>
      </c>
      <c r="N13" s="4">
        <v>12</v>
      </c>
      <c r="O13" s="4" t="str">
        <f t="shared" si="2"/>
        <v xml:space="preserve">match (a12{id:'TC00006'}) match (b12{id:'CT000009'}) </v>
      </c>
      <c r="P13" s="4" t="str">
        <f t="shared" si="1"/>
        <v>create (a12)-[r12:des{id:'rel22013', type:'hasDesignation', kr:'~(으)로 지정되었다', en:'is designated as a(n)', on:'20110729', in:'IS000001', no:'151', user:'lyndsey', date:'20170601'}]-&gt;(b12)</v>
      </c>
      <c r="Q13" s="4" t="s">
        <v>17</v>
      </c>
    </row>
    <row r="14" spans="1:17" x14ac:dyDescent="0.45">
      <c r="A14" s="4">
        <v>22014</v>
      </c>
      <c r="F14" s="7"/>
      <c r="G14" s="7"/>
      <c r="H14" s="7"/>
      <c r="I14" s="7"/>
      <c r="J14" s="7"/>
      <c r="K14" s="7"/>
      <c r="L14" s="7"/>
      <c r="M14" s="7"/>
    </row>
    <row r="15" spans="1:17" x14ac:dyDescent="0.45">
      <c r="A15" s="4">
        <v>22015</v>
      </c>
      <c r="F15" s="7"/>
      <c r="G15" s="7"/>
      <c r="H15" s="7"/>
      <c r="I15" s="7"/>
      <c r="J15" s="7"/>
      <c r="K15" s="7"/>
      <c r="L15" s="7"/>
      <c r="M15" s="7"/>
    </row>
    <row r="16" spans="1:17" x14ac:dyDescent="0.45">
      <c r="A16" s="4">
        <v>22016</v>
      </c>
      <c r="F16" s="7"/>
      <c r="G16" s="7"/>
      <c r="H16" s="7"/>
      <c r="I16" s="7"/>
      <c r="J16" s="7"/>
      <c r="K16" s="7"/>
      <c r="L16" s="7"/>
      <c r="M16" s="7"/>
    </row>
    <row r="17" spans="1:13" x14ac:dyDescent="0.45">
      <c r="A17" s="4">
        <v>22017</v>
      </c>
      <c r="F17" s="7"/>
      <c r="G17" s="7"/>
      <c r="H17" s="7"/>
      <c r="I17" s="7"/>
      <c r="J17" s="7"/>
      <c r="K17" s="7"/>
      <c r="L17" s="7"/>
      <c r="M17" s="7"/>
    </row>
    <row r="18" spans="1:13" x14ac:dyDescent="0.45">
      <c r="A18" s="4">
        <v>22018</v>
      </c>
      <c r="F18" s="7"/>
      <c r="G18" s="7"/>
      <c r="H18" s="7"/>
      <c r="I18" s="7"/>
      <c r="J18" s="7"/>
      <c r="K18" s="7"/>
      <c r="L18" s="7"/>
      <c r="M18" s="7"/>
    </row>
    <row r="19" spans="1:13" x14ac:dyDescent="0.45">
      <c r="A19" s="4">
        <v>22019</v>
      </c>
      <c r="F19" s="7"/>
      <c r="G19" s="7"/>
      <c r="H19" s="7"/>
      <c r="I19" s="7"/>
      <c r="J19" s="7"/>
      <c r="K19" s="7"/>
      <c r="L19" s="7"/>
      <c r="M19" s="7"/>
    </row>
    <row r="20" spans="1:13" x14ac:dyDescent="0.45">
      <c r="A20" s="4">
        <v>22020</v>
      </c>
      <c r="F20" s="7"/>
      <c r="G20" s="7"/>
      <c r="H20" s="7"/>
      <c r="I20" s="7"/>
      <c r="J20" s="7"/>
      <c r="K20" s="7"/>
      <c r="L20" s="7"/>
      <c r="M20" s="7"/>
    </row>
    <row r="21" spans="1:13" x14ac:dyDescent="0.45">
      <c r="A21" s="4">
        <v>22021</v>
      </c>
      <c r="F21" s="7"/>
      <c r="G21" s="7"/>
      <c r="H21" s="7"/>
      <c r="I21" s="7"/>
      <c r="J21" s="7"/>
      <c r="K21" s="7"/>
      <c r="L21" s="7"/>
      <c r="M21" s="7"/>
    </row>
    <row r="22" spans="1:13" x14ac:dyDescent="0.45">
      <c r="A22" s="4">
        <v>22022</v>
      </c>
      <c r="F22" s="7"/>
      <c r="G22" s="7"/>
      <c r="H22" s="7"/>
      <c r="I22" s="7"/>
      <c r="J22" s="7"/>
      <c r="K22" s="7"/>
      <c r="L22" s="7"/>
      <c r="M22" s="7"/>
    </row>
    <row r="23" spans="1:13" x14ac:dyDescent="0.45">
      <c r="A23" s="4">
        <v>22023</v>
      </c>
      <c r="F23" s="7"/>
      <c r="G23" s="7"/>
      <c r="H23" s="7"/>
      <c r="I23" s="7"/>
      <c r="J23" s="7"/>
      <c r="K23" s="7"/>
      <c r="L23" s="7"/>
      <c r="M23" s="7"/>
    </row>
    <row r="24" spans="1:13" x14ac:dyDescent="0.45">
      <c r="A24" s="4">
        <v>22024</v>
      </c>
      <c r="F24" s="7"/>
      <c r="G24" s="7"/>
      <c r="H24" s="7"/>
      <c r="I24" s="7"/>
      <c r="J24" s="7"/>
      <c r="K24" s="7"/>
      <c r="L24" s="7"/>
      <c r="M24" s="7"/>
    </row>
    <row r="25" spans="1:13" x14ac:dyDescent="0.45">
      <c r="A25" s="4">
        <v>22025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45">
      <c r="A26" s="4">
        <v>22026</v>
      </c>
      <c r="B26" s="7"/>
      <c r="C26" s="7"/>
      <c r="D26" s="7"/>
      <c r="F26" s="7"/>
      <c r="G26" s="7"/>
      <c r="H26" s="7"/>
      <c r="I26" s="7"/>
      <c r="J26" s="7"/>
      <c r="K26" s="7"/>
      <c r="L26" s="7"/>
      <c r="M26" s="7"/>
    </row>
    <row r="27" spans="1:13" x14ac:dyDescent="0.45">
      <c r="A27" s="4">
        <v>22027</v>
      </c>
      <c r="B27" s="7"/>
      <c r="C27" s="7"/>
      <c r="D27" s="7"/>
      <c r="F27" s="7"/>
      <c r="G27" s="7"/>
      <c r="H27" s="7"/>
      <c r="I27" s="7"/>
      <c r="J27" s="7"/>
      <c r="K27" s="7"/>
      <c r="L27" s="7"/>
      <c r="M27" s="7"/>
    </row>
    <row r="28" spans="1:13" x14ac:dyDescent="0.45">
      <c r="A28" s="4">
        <v>22028</v>
      </c>
      <c r="B28" s="7"/>
      <c r="C28" s="7"/>
      <c r="D28" s="7"/>
      <c r="F28" s="7"/>
      <c r="G28" s="7"/>
      <c r="H28" s="7"/>
      <c r="I28" s="7"/>
      <c r="J28" s="7"/>
      <c r="K28" s="7"/>
      <c r="L28" s="7"/>
      <c r="M28" s="7"/>
    </row>
    <row r="29" spans="1:13" x14ac:dyDescent="0.45">
      <c r="A29" s="4">
        <v>22029</v>
      </c>
      <c r="B29" s="7"/>
      <c r="C29" s="7"/>
      <c r="D29" s="7"/>
      <c r="F29" s="7"/>
      <c r="G29" s="7"/>
      <c r="H29" s="7"/>
      <c r="I29" s="7"/>
      <c r="J29" s="7"/>
      <c r="K29" s="7"/>
      <c r="L29" s="7"/>
      <c r="M29" s="7"/>
    </row>
    <row r="30" spans="1:13" x14ac:dyDescent="0.45">
      <c r="A30" s="4">
        <v>22030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x14ac:dyDescent="0.45">
      <c r="A31" s="4">
        <v>22031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x14ac:dyDescent="0.45">
      <c r="A32" s="4">
        <v>22032</v>
      </c>
      <c r="B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45">
      <c r="A33" s="4">
        <v>22033</v>
      </c>
      <c r="B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x14ac:dyDescent="0.45">
      <c r="A34" s="4">
        <v>22034</v>
      </c>
      <c r="B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x14ac:dyDescent="0.45">
      <c r="A35" s="4">
        <v>22035</v>
      </c>
      <c r="B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x14ac:dyDescent="0.45">
      <c r="A36" s="4">
        <v>22036</v>
      </c>
      <c r="B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x14ac:dyDescent="0.45">
      <c r="A37" s="4">
        <v>22037</v>
      </c>
      <c r="B37" s="7"/>
      <c r="C37" s="7"/>
      <c r="D37" s="10"/>
      <c r="E37" s="10"/>
      <c r="F37" s="7"/>
      <c r="G37" s="7"/>
      <c r="H37" s="7"/>
      <c r="I37" s="7"/>
      <c r="J37" s="7"/>
      <c r="K37" s="7"/>
      <c r="L37" s="7"/>
      <c r="M37" s="7"/>
    </row>
    <row r="38" spans="1:13" x14ac:dyDescent="0.45">
      <c r="A38" s="4">
        <v>22038</v>
      </c>
      <c r="B38" s="7"/>
      <c r="C38" s="7"/>
      <c r="D38" s="10"/>
      <c r="E38" s="10"/>
      <c r="F38" s="7"/>
      <c r="G38" s="7"/>
      <c r="H38" s="7"/>
      <c r="I38" s="7"/>
      <c r="J38" s="7"/>
      <c r="K38" s="7"/>
      <c r="L38" s="7"/>
      <c r="M38" s="7"/>
    </row>
    <row r="39" spans="1:13" x14ac:dyDescent="0.45">
      <c r="A39" s="4">
        <v>22039</v>
      </c>
      <c r="B39" s="7"/>
      <c r="C39" s="7"/>
      <c r="D39" s="10"/>
      <c r="E39" s="10"/>
      <c r="F39" s="7"/>
      <c r="G39" s="7"/>
      <c r="H39" s="7"/>
      <c r="I39" s="7"/>
      <c r="J39" s="7"/>
      <c r="K39" s="7"/>
      <c r="L39" s="7"/>
      <c r="M39" s="7"/>
    </row>
    <row r="40" spans="1:13" x14ac:dyDescent="0.45">
      <c r="A40" s="4">
        <v>22040</v>
      </c>
      <c r="B40" s="7"/>
      <c r="C40" s="7"/>
      <c r="D40" s="10"/>
      <c r="E40" s="10"/>
      <c r="F40" s="7"/>
      <c r="G40" s="7"/>
      <c r="H40" s="7"/>
      <c r="I40" s="7"/>
      <c r="J40" s="7"/>
      <c r="K40" s="7"/>
      <c r="L40" s="7"/>
      <c r="M40" s="7"/>
    </row>
    <row r="41" spans="1:13" x14ac:dyDescent="0.45">
      <c r="A41" s="4">
        <v>22041</v>
      </c>
      <c r="B41" s="7"/>
      <c r="C41" s="7"/>
      <c r="D41" s="10"/>
      <c r="E41" s="10"/>
      <c r="F41" s="7"/>
      <c r="G41" s="7"/>
      <c r="H41" s="7"/>
      <c r="I41" s="7"/>
      <c r="J41" s="7"/>
      <c r="K41" s="7"/>
      <c r="L41" s="7"/>
      <c r="M41" s="7"/>
    </row>
    <row r="42" spans="1:13" x14ac:dyDescent="0.45">
      <c r="A42" s="4">
        <v>22042</v>
      </c>
      <c r="B42" s="7"/>
      <c r="C42" s="7"/>
      <c r="D42" s="10"/>
      <c r="E42" s="10"/>
      <c r="F42" s="7"/>
      <c r="G42" s="7"/>
      <c r="H42" s="7"/>
      <c r="I42" s="7"/>
      <c r="J42" s="7"/>
      <c r="K42" s="7"/>
      <c r="L42" s="7"/>
      <c r="M42" s="7"/>
    </row>
    <row r="43" spans="1:13" x14ac:dyDescent="0.45">
      <c r="A43" s="4">
        <v>22043</v>
      </c>
      <c r="B43" s="7"/>
      <c r="C43" s="7"/>
      <c r="D43" s="10"/>
      <c r="E43" s="10"/>
      <c r="F43" s="7"/>
      <c r="G43" s="7"/>
      <c r="H43" s="7"/>
      <c r="I43" s="7"/>
      <c r="J43" s="7"/>
      <c r="K43" s="7"/>
      <c r="L43" s="7"/>
      <c r="M43" s="7"/>
    </row>
    <row r="44" spans="1:13" x14ac:dyDescent="0.45">
      <c r="A44" s="4">
        <v>22044</v>
      </c>
      <c r="B44" s="7"/>
      <c r="D44" s="10"/>
      <c r="E44" s="10"/>
      <c r="F44" s="7"/>
      <c r="G44" s="7"/>
      <c r="H44" s="7"/>
      <c r="I44" s="7"/>
      <c r="J44" s="7"/>
      <c r="K44" s="7"/>
      <c r="L44" s="7"/>
      <c r="M44" s="7"/>
    </row>
    <row r="45" spans="1:13" x14ac:dyDescent="0.45">
      <c r="A45" s="4">
        <v>22045</v>
      </c>
      <c r="B45" s="7"/>
      <c r="D45" s="10"/>
      <c r="E45" s="10"/>
      <c r="F45" s="7"/>
      <c r="G45" s="7"/>
      <c r="H45" s="7"/>
      <c r="I45" s="7"/>
      <c r="J45" s="7"/>
      <c r="K45" s="7"/>
      <c r="L45" s="7"/>
      <c r="M45" s="7"/>
    </row>
    <row r="46" spans="1:13" x14ac:dyDescent="0.45">
      <c r="A46" s="4">
        <v>22046</v>
      </c>
      <c r="B46" s="7"/>
      <c r="D46" s="10"/>
      <c r="E46" s="10"/>
      <c r="F46" s="7"/>
      <c r="G46" s="7"/>
      <c r="H46" s="7"/>
      <c r="I46" s="7"/>
      <c r="J46" s="7"/>
      <c r="K46" s="7"/>
      <c r="L46" s="7"/>
      <c r="M46" s="7"/>
    </row>
    <row r="47" spans="1:13" x14ac:dyDescent="0.45">
      <c r="A47" s="4">
        <v>22047</v>
      </c>
      <c r="B47" s="7"/>
      <c r="D47" s="10"/>
      <c r="E47" s="10"/>
      <c r="F47" s="7"/>
      <c r="G47" s="7"/>
      <c r="H47" s="7"/>
      <c r="I47" s="7"/>
      <c r="J47" s="7"/>
      <c r="K47" s="7"/>
      <c r="L47" s="7"/>
      <c r="M47" s="7"/>
    </row>
    <row r="48" spans="1:13" x14ac:dyDescent="0.45">
      <c r="A48" s="4">
        <v>22048</v>
      </c>
      <c r="B48" s="7"/>
      <c r="D48" s="10"/>
      <c r="E48" s="10"/>
      <c r="F48" s="7"/>
      <c r="G48" s="7"/>
      <c r="H48" s="7"/>
      <c r="I48" s="7"/>
      <c r="J48" s="7"/>
      <c r="K48" s="7"/>
      <c r="L48" s="7"/>
      <c r="M48" s="7"/>
    </row>
    <row r="49" spans="1:13" x14ac:dyDescent="0.45">
      <c r="A49" s="4">
        <v>22049</v>
      </c>
      <c r="F49" s="7"/>
      <c r="L49" s="7"/>
      <c r="M49" s="7"/>
    </row>
    <row r="50" spans="1:13" x14ac:dyDescent="0.45">
      <c r="A50" s="4">
        <v>22050</v>
      </c>
      <c r="F50" s="7"/>
      <c r="L50" s="7"/>
      <c r="M50" s="7"/>
    </row>
    <row r="51" spans="1:13" x14ac:dyDescent="0.45">
      <c r="A51" s="4">
        <v>22051</v>
      </c>
      <c r="F51" s="7"/>
      <c r="L51" s="7"/>
      <c r="M51" s="7"/>
    </row>
    <row r="52" spans="1:13" x14ac:dyDescent="0.45">
      <c r="A52" s="4">
        <v>22052</v>
      </c>
      <c r="F52" s="7"/>
      <c r="H52" s="7"/>
      <c r="I52" s="7"/>
      <c r="J52" s="7"/>
      <c r="K52" s="7"/>
      <c r="L52" s="7"/>
      <c r="M52" s="7"/>
    </row>
    <row r="53" spans="1:13" x14ac:dyDescent="0.45">
      <c r="A53" s="4">
        <v>22053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x14ac:dyDescent="0.45">
      <c r="A54" s="4">
        <v>22054</v>
      </c>
      <c r="B54" s="7"/>
      <c r="F54" s="7"/>
      <c r="G54" s="7"/>
      <c r="H54" s="7"/>
      <c r="I54" s="7"/>
      <c r="J54" s="7"/>
      <c r="K54" s="7"/>
      <c r="L54" s="7"/>
      <c r="M54" s="7"/>
    </row>
    <row r="55" spans="1:13" x14ac:dyDescent="0.45">
      <c r="A55" s="4">
        <v>22055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x14ac:dyDescent="0.45">
      <c r="A56" s="4">
        <v>22056</v>
      </c>
      <c r="B56" s="7"/>
      <c r="C56" s="7"/>
      <c r="F56" s="7"/>
      <c r="G56" s="7"/>
      <c r="H56" s="7"/>
      <c r="I56" s="7"/>
      <c r="J56" s="7"/>
      <c r="K56" s="7"/>
      <c r="L56" s="7"/>
      <c r="M56" s="7"/>
    </row>
    <row r="57" spans="1:13" x14ac:dyDescent="0.45">
      <c r="A57" s="4">
        <v>22057</v>
      </c>
      <c r="B57" s="7"/>
      <c r="F57" s="7"/>
      <c r="G57" s="7"/>
      <c r="H57" s="7"/>
      <c r="I57" s="7"/>
      <c r="J57" s="7"/>
      <c r="K57" s="7"/>
      <c r="L57" s="7"/>
      <c r="M57" s="7"/>
    </row>
    <row r="58" spans="1:13" x14ac:dyDescent="0.45">
      <c r="A58" s="4">
        <v>22058</v>
      </c>
      <c r="B58" s="7"/>
      <c r="F58" s="7"/>
      <c r="G58" s="7"/>
      <c r="H58" s="7"/>
      <c r="I58" s="7"/>
      <c r="J58" s="7"/>
      <c r="K58" s="7"/>
      <c r="L58" s="7"/>
      <c r="M58" s="7"/>
    </row>
    <row r="59" spans="1:13" x14ac:dyDescent="0.45">
      <c r="A59" s="4">
        <v>22059</v>
      </c>
      <c r="B59" s="7"/>
      <c r="C59" s="7"/>
      <c r="F59" s="7"/>
      <c r="G59" s="7"/>
      <c r="H59" s="7"/>
      <c r="I59" s="7"/>
      <c r="J59" s="7"/>
      <c r="K59" s="7"/>
      <c r="L59" s="7"/>
      <c r="M59" s="7"/>
    </row>
    <row r="60" spans="1:13" x14ac:dyDescent="0.45">
      <c r="A60" s="4">
        <v>22060</v>
      </c>
      <c r="B60" s="7"/>
      <c r="C60" s="7"/>
      <c r="F60" s="7"/>
      <c r="G60" s="7"/>
      <c r="H60" s="7"/>
      <c r="I60" s="7"/>
      <c r="J60" s="7"/>
      <c r="K60" s="7"/>
      <c r="L60" s="7"/>
      <c r="M60" s="7"/>
    </row>
    <row r="61" spans="1:13" x14ac:dyDescent="0.45">
      <c r="A61" s="4">
        <v>22061</v>
      </c>
      <c r="B61" s="7"/>
      <c r="F61" s="7"/>
      <c r="G61" s="7"/>
      <c r="H61" s="7"/>
      <c r="I61" s="7"/>
      <c r="J61" s="7"/>
      <c r="K61" s="7"/>
      <c r="L61" s="7"/>
      <c r="M61" s="7"/>
    </row>
    <row r="62" spans="1:13" x14ac:dyDescent="0.45">
      <c r="A62" s="4">
        <v>22062</v>
      </c>
      <c r="B62" s="7"/>
      <c r="F62" s="7"/>
      <c r="G62" s="7"/>
      <c r="H62" s="7"/>
      <c r="I62" s="7"/>
      <c r="J62" s="7"/>
      <c r="K62" s="7"/>
      <c r="L62" s="7"/>
      <c r="M62" s="7"/>
    </row>
    <row r="63" spans="1:13" x14ac:dyDescent="0.45">
      <c r="A63" s="4">
        <v>22063</v>
      </c>
      <c r="B63" s="7"/>
      <c r="C63" s="7"/>
      <c r="F63" s="7"/>
      <c r="G63" s="7"/>
      <c r="H63" s="7"/>
      <c r="I63" s="7"/>
      <c r="J63" s="7"/>
      <c r="K63" s="7"/>
      <c r="L63" s="7"/>
      <c r="M63" s="7"/>
    </row>
    <row r="64" spans="1:13" x14ac:dyDescent="0.45">
      <c r="A64" s="4">
        <v>22064</v>
      </c>
      <c r="B64" s="7"/>
      <c r="C64" s="7"/>
      <c r="F64" s="7"/>
      <c r="G64" s="7"/>
      <c r="H64" s="7"/>
      <c r="I64" s="7"/>
      <c r="J64" s="7"/>
      <c r="K64" s="7"/>
      <c r="L64" s="7"/>
      <c r="M64" s="7"/>
    </row>
    <row r="65" spans="1:13" x14ac:dyDescent="0.45">
      <c r="A65" s="4">
        <v>22065</v>
      </c>
      <c r="B65" s="7"/>
      <c r="C65" s="7"/>
      <c r="F65" s="7"/>
      <c r="G65" s="7"/>
      <c r="H65" s="7"/>
      <c r="I65" s="7"/>
      <c r="J65" s="7"/>
      <c r="K65" s="7"/>
      <c r="L65" s="7"/>
      <c r="M65" s="7"/>
    </row>
    <row r="66" spans="1:13" x14ac:dyDescent="0.45">
      <c r="A66" s="4">
        <v>22066</v>
      </c>
      <c r="B66" s="7"/>
      <c r="C66" s="7"/>
      <c r="F66" s="7"/>
      <c r="G66" s="7"/>
      <c r="H66" s="7"/>
      <c r="I66" s="7"/>
      <c r="J66" s="7"/>
      <c r="K66" s="7"/>
      <c r="L66" s="7"/>
      <c r="M66" s="7"/>
    </row>
    <row r="67" spans="1:13" x14ac:dyDescent="0.45">
      <c r="A67" s="4">
        <v>22067</v>
      </c>
      <c r="B67" s="7"/>
      <c r="C67" s="7"/>
      <c r="D67" s="7"/>
      <c r="F67" s="7"/>
      <c r="G67" s="7"/>
      <c r="H67" s="7"/>
      <c r="I67" s="7"/>
      <c r="J67" s="7"/>
      <c r="K67" s="7"/>
      <c r="L67" s="7"/>
      <c r="M67" s="7"/>
    </row>
    <row r="68" spans="1:13" x14ac:dyDescent="0.45">
      <c r="A68" s="4">
        <v>22068</v>
      </c>
      <c r="B68" s="7"/>
      <c r="C68" s="7"/>
      <c r="D68" s="7"/>
      <c r="F68" s="7"/>
      <c r="G68" s="7"/>
      <c r="H68" s="7"/>
      <c r="I68" s="7"/>
      <c r="J68" s="7"/>
      <c r="K68" s="7"/>
      <c r="L68" s="7"/>
      <c r="M68" s="7"/>
    </row>
    <row r="69" spans="1:13" x14ac:dyDescent="0.45">
      <c r="A69" s="4">
        <v>22069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x14ac:dyDescent="0.45">
      <c r="A70" s="4">
        <v>22070</v>
      </c>
      <c r="B70" s="7"/>
      <c r="C70" s="7"/>
      <c r="F70" s="7"/>
      <c r="G70" s="7"/>
      <c r="H70" s="7"/>
      <c r="I70" s="7"/>
      <c r="J70" s="7"/>
      <c r="K70" s="7"/>
      <c r="L70" s="7"/>
      <c r="M70" s="7"/>
    </row>
    <row r="71" spans="1:13" x14ac:dyDescent="0.45">
      <c r="A71" s="4">
        <v>22071</v>
      </c>
      <c r="F71" s="7"/>
      <c r="G71" s="7"/>
      <c r="H71" s="7"/>
      <c r="I71" s="7"/>
      <c r="J71" s="7"/>
      <c r="K71" s="7"/>
      <c r="L71" s="7"/>
      <c r="M71" s="7"/>
    </row>
    <row r="72" spans="1:13" x14ac:dyDescent="0.45">
      <c r="A72" s="4">
        <v>22072</v>
      </c>
      <c r="F72" s="7"/>
      <c r="G72" s="7"/>
      <c r="H72" s="7"/>
      <c r="I72" s="7"/>
      <c r="J72" s="7"/>
      <c r="K72" s="7"/>
      <c r="L72" s="7"/>
      <c r="M72" s="7"/>
    </row>
    <row r="73" spans="1:13" x14ac:dyDescent="0.45">
      <c r="A73" s="4">
        <v>22073</v>
      </c>
      <c r="F73" s="7"/>
      <c r="G73" s="7"/>
      <c r="H73" s="7"/>
      <c r="I73" s="7"/>
      <c r="J73" s="7"/>
      <c r="K73" s="7"/>
      <c r="L73" s="7"/>
      <c r="M73" s="7"/>
    </row>
    <row r="74" spans="1:13" x14ac:dyDescent="0.45">
      <c r="A74" s="4">
        <v>22074</v>
      </c>
      <c r="F74" s="7"/>
      <c r="G74" s="7"/>
      <c r="H74" s="7"/>
      <c r="I74" s="7"/>
      <c r="J74" s="7"/>
      <c r="K74" s="7"/>
      <c r="L74" s="7"/>
      <c r="M74" s="7"/>
    </row>
    <row r="75" spans="1:13" x14ac:dyDescent="0.45">
      <c r="A75" s="4">
        <v>22075</v>
      </c>
      <c r="F75" s="7"/>
      <c r="G75" s="7"/>
      <c r="H75" s="7"/>
      <c r="I75" s="7"/>
      <c r="J75" s="7"/>
      <c r="K75" s="7"/>
      <c r="L75" s="7"/>
      <c r="M75" s="7"/>
    </row>
    <row r="76" spans="1:13" x14ac:dyDescent="0.45">
      <c r="A76" s="4">
        <v>22076</v>
      </c>
      <c r="F76" s="7"/>
      <c r="G76" s="7"/>
      <c r="H76" s="7"/>
      <c r="I76" s="7"/>
      <c r="J76" s="7"/>
      <c r="K76" s="7"/>
      <c r="L76" s="7"/>
      <c r="M76" s="7"/>
    </row>
    <row r="77" spans="1:13" x14ac:dyDescent="0.45">
      <c r="A77" s="4">
        <v>22077</v>
      </c>
      <c r="F77" s="7"/>
      <c r="G77" s="7"/>
      <c r="H77" s="7"/>
      <c r="I77" s="7"/>
      <c r="J77" s="7"/>
      <c r="K77" s="7"/>
      <c r="L77" s="7"/>
      <c r="M77" s="7"/>
    </row>
    <row r="78" spans="1:13" x14ac:dyDescent="0.45">
      <c r="A78" s="4">
        <v>22078</v>
      </c>
      <c r="F78" s="7"/>
      <c r="G78" s="7"/>
      <c r="H78" s="7"/>
      <c r="I78" s="7"/>
      <c r="J78" s="7"/>
      <c r="K78" s="7"/>
      <c r="L78" s="7"/>
      <c r="M78" s="7"/>
    </row>
    <row r="79" spans="1:13" x14ac:dyDescent="0.45">
      <c r="A79" s="4">
        <v>22079</v>
      </c>
      <c r="F79" s="7"/>
      <c r="G79" s="7"/>
      <c r="H79" s="7"/>
      <c r="I79" s="7"/>
      <c r="J79" s="7"/>
      <c r="K79" s="7"/>
      <c r="L79" s="7"/>
      <c r="M79" s="7"/>
    </row>
    <row r="80" spans="1:13" x14ac:dyDescent="0.45">
      <c r="A80" s="4">
        <v>22080</v>
      </c>
      <c r="F80" s="7"/>
      <c r="G80" s="7"/>
      <c r="H80" s="7"/>
      <c r="I80" s="7"/>
      <c r="J80" s="7"/>
      <c r="K80" s="7"/>
      <c r="L80" s="7"/>
      <c r="M80" s="7"/>
    </row>
    <row r="81" spans="1:13" x14ac:dyDescent="0.45">
      <c r="A81" s="4">
        <v>22081</v>
      </c>
      <c r="F81" s="7"/>
      <c r="G81" s="7"/>
      <c r="H81" s="7"/>
      <c r="I81" s="7"/>
      <c r="J81" s="7"/>
      <c r="K81" s="7"/>
      <c r="L81" s="7"/>
      <c r="M81" s="7"/>
    </row>
    <row r="82" spans="1:13" x14ac:dyDescent="0.45">
      <c r="A82" s="4">
        <v>22082</v>
      </c>
      <c r="F82" s="7"/>
      <c r="G82" s="7"/>
      <c r="H82" s="7"/>
      <c r="I82" s="7"/>
      <c r="J82" s="7"/>
      <c r="K82" s="7"/>
      <c r="L82" s="7"/>
      <c r="M82" s="7"/>
    </row>
    <row r="83" spans="1:13" x14ac:dyDescent="0.45">
      <c r="A83" s="4">
        <v>22083</v>
      </c>
      <c r="F83" s="7"/>
      <c r="G83" s="7"/>
      <c r="H83" s="7"/>
      <c r="I83" s="7"/>
      <c r="J83" s="7"/>
      <c r="K83" s="7"/>
      <c r="L83" s="7"/>
      <c r="M83" s="7"/>
    </row>
    <row r="84" spans="1:13" x14ac:dyDescent="0.45">
      <c r="A84" s="4">
        <v>22084</v>
      </c>
      <c r="F84" s="7"/>
      <c r="G84" s="7"/>
      <c r="H84" s="7"/>
      <c r="I84" s="7"/>
      <c r="J84" s="7"/>
      <c r="K84" s="7"/>
      <c r="L84" s="7"/>
      <c r="M84" s="7"/>
    </row>
    <row r="85" spans="1:13" x14ac:dyDescent="0.45">
      <c r="A85" s="4">
        <v>22085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x14ac:dyDescent="0.45">
      <c r="A86" s="4">
        <v>22086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x14ac:dyDescent="0.45">
      <c r="A87" s="4">
        <v>22087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x14ac:dyDescent="0.45">
      <c r="A88" s="4">
        <v>22088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x14ac:dyDescent="0.45">
      <c r="A89" s="4">
        <v>22089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x14ac:dyDescent="0.45">
      <c r="A90" s="4">
        <v>22090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x14ac:dyDescent="0.45">
      <c r="A91" s="4">
        <v>22091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x14ac:dyDescent="0.45">
      <c r="A92" s="4">
        <v>22092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x14ac:dyDescent="0.45">
      <c r="A93" s="4">
        <v>22093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x14ac:dyDescent="0.45">
      <c r="A94" s="4">
        <v>22094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x14ac:dyDescent="0.45">
      <c r="A95" s="4">
        <v>22095</v>
      </c>
      <c r="B95" s="7"/>
      <c r="C95" s="7"/>
      <c r="D95" s="7"/>
      <c r="F95" s="7"/>
      <c r="G95" s="7"/>
      <c r="H95" s="7"/>
      <c r="I95" s="7"/>
      <c r="J95" s="7"/>
      <c r="K95" s="7"/>
      <c r="L95" s="7"/>
      <c r="M95" s="7"/>
    </row>
    <row r="96" spans="1:13" x14ac:dyDescent="0.45">
      <c r="A96" s="4">
        <v>22096</v>
      </c>
      <c r="B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x14ac:dyDescent="0.45">
      <c r="A97" s="4">
        <v>22097</v>
      </c>
      <c r="B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x14ac:dyDescent="0.45">
      <c r="A98" s="4">
        <v>22098</v>
      </c>
      <c r="B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x14ac:dyDescent="0.45">
      <c r="A99" s="4">
        <v>22099</v>
      </c>
      <c r="B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x14ac:dyDescent="0.45">
      <c r="A100" s="4">
        <v>22100</v>
      </c>
      <c r="B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 x14ac:dyDescent="0.45">
      <c r="A101" s="4">
        <v>22101</v>
      </c>
      <c r="B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x14ac:dyDescent="0.45">
      <c r="A102" s="4">
        <v>22102</v>
      </c>
      <c r="D102" s="7"/>
      <c r="E102" s="7"/>
      <c r="F102" s="7"/>
      <c r="L102" s="7"/>
      <c r="M102" s="7"/>
    </row>
    <row r="103" spans="1:13" x14ac:dyDescent="0.45">
      <c r="A103" s="4">
        <v>22103</v>
      </c>
      <c r="D103" s="7"/>
      <c r="E103" s="7"/>
      <c r="F103" s="7"/>
      <c r="L103" s="7"/>
      <c r="M103" s="7"/>
    </row>
  </sheetData>
  <autoFilter ref="B1:R123">
    <sortState ref="B2:S123">
      <sortCondition ref="N1:N123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28" workbookViewId="0">
      <selection activeCell="F32" sqref="F32"/>
    </sheetView>
  </sheetViews>
  <sheetFormatPr defaultRowHeight="11.5" x14ac:dyDescent="0.3"/>
  <cols>
    <col min="1" max="1" width="5" style="5" customWidth="1"/>
    <col min="2" max="2" width="8.7265625" style="5"/>
    <col min="3" max="3" width="18.1796875" style="5" customWidth="1"/>
    <col min="4" max="4" width="8.7265625" style="5"/>
    <col min="5" max="5" width="16.7265625" style="5" customWidth="1"/>
    <col min="6" max="6" width="13.453125" style="5" customWidth="1"/>
    <col min="7" max="10" width="8.7265625" style="5"/>
    <col min="11" max="11" width="5.08984375" style="18" customWidth="1"/>
    <col min="12" max="12" width="15.7265625" style="5" customWidth="1"/>
    <col min="13" max="13" width="14.54296875" style="5" customWidth="1"/>
    <col min="14" max="16384" width="8.7265625" style="5"/>
  </cols>
  <sheetData>
    <row r="1" spans="1:16" s="3" customFormat="1" x14ac:dyDescent="0.45">
      <c r="A1" s="3" t="s">
        <v>807</v>
      </c>
      <c r="B1" s="3" t="s">
        <v>0</v>
      </c>
      <c r="D1" s="3" t="s">
        <v>1</v>
      </c>
      <c r="F1" s="3" t="s">
        <v>113</v>
      </c>
      <c r="G1" s="3" t="s">
        <v>238</v>
      </c>
      <c r="H1" s="3" t="s">
        <v>239</v>
      </c>
      <c r="I1" s="3" t="s">
        <v>247</v>
      </c>
      <c r="J1" s="3" t="s">
        <v>248</v>
      </c>
      <c r="K1" s="16" t="s">
        <v>6</v>
      </c>
      <c r="L1" s="3" t="s">
        <v>7</v>
      </c>
      <c r="M1" s="3" t="s">
        <v>8</v>
      </c>
    </row>
    <row r="2" spans="1:16" x14ac:dyDescent="0.3">
      <c r="A2" s="5">
        <v>23001</v>
      </c>
      <c r="B2" s="4" t="s">
        <v>357</v>
      </c>
      <c r="C2" s="4"/>
      <c r="D2" s="4" t="s">
        <v>32</v>
      </c>
      <c r="E2" s="4" t="s">
        <v>320</v>
      </c>
      <c r="F2" s="6" t="s">
        <v>355</v>
      </c>
      <c r="G2" s="5" t="s">
        <v>356</v>
      </c>
      <c r="H2" s="4" t="s">
        <v>524</v>
      </c>
      <c r="I2" s="7" t="s">
        <v>16</v>
      </c>
      <c r="J2" s="7">
        <v>20170601</v>
      </c>
      <c r="K2" s="17">
        <v>1</v>
      </c>
      <c r="L2" s="4" t="str">
        <f>"match (a"&amp;K2&amp;"{id:'"&amp;B2&amp;"'}) "&amp;"match (b"&amp;K2&amp;"{id:'"&amp;D2&amp;"'}) "</f>
        <v xml:space="preserve">match (a1{id:'RP000001'}) match (b1{id:'T000017'}) </v>
      </c>
      <c r="M2" s="4" t="str">
        <f>"create (a"&amp;K2&amp;")-[r"&amp;K2&amp;":engage{id:'rel"&amp;A2&amp;"', type:'"&amp;F2&amp;"', kr:'"&amp;H2&amp;"', en:'"&amp;G2&amp;"', user:'"&amp;I2&amp;"', date:'"&amp;J2&amp;"'}]-&gt;(b"&amp;K2&amp;")"</f>
        <v>create (a1)-[r1:engage{id:'rel23001', type:'Depicts', kr:'~의 모습을 보여준다', en:'depicts', user:'lyndsey', date:'20170601'}]-&gt;(b1)</v>
      </c>
      <c r="N2" s="4" t="s">
        <v>17</v>
      </c>
      <c r="O2" s="4"/>
      <c r="P2" s="4"/>
    </row>
    <row r="3" spans="1:16" x14ac:dyDescent="0.3">
      <c r="A3" s="5">
        <v>23002</v>
      </c>
      <c r="B3" s="4" t="s">
        <v>358</v>
      </c>
      <c r="C3" s="4"/>
      <c r="D3" s="4" t="s">
        <v>32</v>
      </c>
      <c r="E3" s="4" t="s">
        <v>320</v>
      </c>
      <c r="F3" s="6" t="s">
        <v>355</v>
      </c>
      <c r="G3" s="5" t="s">
        <v>356</v>
      </c>
      <c r="H3" s="4" t="s">
        <v>524</v>
      </c>
      <c r="I3" s="7" t="s">
        <v>16</v>
      </c>
      <c r="J3" s="7">
        <v>20170601</v>
      </c>
      <c r="K3" s="18">
        <v>2</v>
      </c>
      <c r="L3" s="4" t="str">
        <f t="shared" ref="L3:L42" si="0">"match (a"&amp;K3&amp;"{id:'"&amp;B3&amp;"'}) "&amp;"match (b"&amp;K3&amp;"{id:'"&amp;D3&amp;"'}) "</f>
        <v xml:space="preserve">match (a2{id:'RP000002'}) match (b2{id:'T000017'}) </v>
      </c>
      <c r="M3" s="4" t="str">
        <f t="shared" ref="M3:M50" si="1">"create (a"&amp;K3&amp;")-[r"&amp;K3&amp;":engage{id:'rel"&amp;A3&amp;"', type:'"&amp;F3&amp;"', kr:'"&amp;H3&amp;"', en:'"&amp;G3&amp;"', user:'"&amp;I3&amp;"', date:'"&amp;J3&amp;"'}]-&gt;(b"&amp;K3&amp;")"</f>
        <v>create (a2)-[r2:engage{id:'rel23002', type:'Depicts', kr:'~의 모습을 보여준다', en:'depicts', user:'lyndsey', date:'20170601'}]-&gt;(b2)</v>
      </c>
      <c r="N3" s="4" t="s">
        <v>17</v>
      </c>
    </row>
    <row r="4" spans="1:16" x14ac:dyDescent="0.3">
      <c r="A4" s="5">
        <v>23003</v>
      </c>
      <c r="B4" s="4" t="s">
        <v>359</v>
      </c>
      <c r="C4" s="4"/>
      <c r="D4" s="4" t="s">
        <v>475</v>
      </c>
      <c r="E4" s="4" t="s">
        <v>476</v>
      </c>
      <c r="F4" s="6" t="s">
        <v>355</v>
      </c>
      <c r="G4" s="5" t="s">
        <v>356</v>
      </c>
      <c r="H4" s="4" t="s">
        <v>524</v>
      </c>
      <c r="I4" s="7" t="s">
        <v>16</v>
      </c>
      <c r="J4" s="7">
        <v>20170601</v>
      </c>
      <c r="K4" s="18">
        <v>3</v>
      </c>
      <c r="L4" s="4" t="str">
        <f t="shared" si="0"/>
        <v xml:space="preserve">match (a3{id:'RP000003'}) match (b3{id:'T000034'}) </v>
      </c>
      <c r="M4" s="4" t="str">
        <f t="shared" si="1"/>
        <v>create (a3)-[r3:engage{id:'rel23003', type:'Depicts', kr:'~의 모습을 보여준다', en:'depicts', user:'lyndsey', date:'20170601'}]-&gt;(b3)</v>
      </c>
      <c r="N4" s="4" t="s">
        <v>17</v>
      </c>
    </row>
    <row r="5" spans="1:16" x14ac:dyDescent="0.3">
      <c r="A5" s="5">
        <v>23004</v>
      </c>
      <c r="B5" s="4" t="s">
        <v>360</v>
      </c>
      <c r="D5" s="4" t="s">
        <v>38</v>
      </c>
      <c r="E5" s="4" t="s">
        <v>39</v>
      </c>
      <c r="F5" s="5" t="s">
        <v>786</v>
      </c>
      <c r="G5" s="5" t="s">
        <v>787</v>
      </c>
      <c r="H5" s="4" t="s">
        <v>525</v>
      </c>
      <c r="I5" s="7" t="s">
        <v>16</v>
      </c>
      <c r="J5" s="7">
        <v>20170601</v>
      </c>
      <c r="K5" s="17">
        <v>4</v>
      </c>
      <c r="L5" s="4" t="str">
        <f t="shared" si="0"/>
        <v xml:space="preserve">match (a4{id:'RS000001'}) match (b4{id:'T000001'}) </v>
      </c>
      <c r="M5" s="4" t="str">
        <f t="shared" si="1"/>
        <v>create (a4)-[r4:engage{id:'rel23004', type:'isFurtherReading', kr:'~에 대한 이해에 돕는다', en:'has further reading', user:'lyndsey', date:'20170601'}]-&gt;(b4)</v>
      </c>
      <c r="N5" s="4" t="s">
        <v>17</v>
      </c>
    </row>
    <row r="6" spans="1:16" x14ac:dyDescent="0.3">
      <c r="A6" s="5">
        <v>23005</v>
      </c>
      <c r="B6" s="4" t="s">
        <v>421</v>
      </c>
      <c r="C6" s="4" t="s">
        <v>422</v>
      </c>
      <c r="D6" s="4" t="s">
        <v>245</v>
      </c>
      <c r="E6" s="4" t="s">
        <v>220</v>
      </c>
      <c r="F6" s="6" t="s">
        <v>355</v>
      </c>
      <c r="G6" s="5" t="s">
        <v>356</v>
      </c>
      <c r="H6" s="4" t="s">
        <v>524</v>
      </c>
      <c r="I6" s="7" t="s">
        <v>16</v>
      </c>
      <c r="J6" s="7">
        <v>20170601</v>
      </c>
      <c r="K6" s="18">
        <v>5</v>
      </c>
      <c r="L6" s="4" t="str">
        <f t="shared" si="0"/>
        <v xml:space="preserve">match (a5{id:'RP000004'}) match (b5{id:'TC00003'}) </v>
      </c>
      <c r="M6" s="4" t="str">
        <f t="shared" si="1"/>
        <v>create (a5)-[r5:engage{id:'rel23005', type:'Depicts', kr:'~의 모습을 보여준다', en:'depicts', user:'lyndsey', date:'20170601'}]-&gt;(b5)</v>
      </c>
      <c r="N6" s="4" t="s">
        <v>17</v>
      </c>
    </row>
    <row r="7" spans="1:16" x14ac:dyDescent="0.3">
      <c r="A7" s="5">
        <v>23006</v>
      </c>
      <c r="B7" s="4" t="s">
        <v>423</v>
      </c>
      <c r="C7" s="4" t="s">
        <v>220</v>
      </c>
      <c r="D7" s="4" t="s">
        <v>245</v>
      </c>
      <c r="E7" s="4" t="s">
        <v>220</v>
      </c>
      <c r="F7" s="6" t="s">
        <v>355</v>
      </c>
      <c r="G7" s="5" t="s">
        <v>356</v>
      </c>
      <c r="H7" s="4" t="s">
        <v>524</v>
      </c>
      <c r="I7" s="7" t="s">
        <v>16</v>
      </c>
      <c r="J7" s="7">
        <v>20170601</v>
      </c>
      <c r="K7" s="18">
        <v>6</v>
      </c>
      <c r="L7" s="4" t="str">
        <f t="shared" si="0"/>
        <v xml:space="preserve">match (a6{id:'RP000005'}) match (b6{id:'TC00003'}) </v>
      </c>
      <c r="M7" s="4" t="str">
        <f t="shared" si="1"/>
        <v>create (a6)-[r6:engage{id:'rel23006', type:'Depicts', kr:'~의 모습을 보여준다', en:'depicts', user:'lyndsey', date:'20170601'}]-&gt;(b6)</v>
      </c>
      <c r="N7" s="4" t="s">
        <v>17</v>
      </c>
    </row>
    <row r="8" spans="1:16" x14ac:dyDescent="0.3">
      <c r="A8" s="5">
        <v>23007</v>
      </c>
      <c r="B8" s="4" t="s">
        <v>424</v>
      </c>
      <c r="C8" s="4" t="s">
        <v>220</v>
      </c>
      <c r="D8" s="4" t="s">
        <v>245</v>
      </c>
      <c r="E8" s="4" t="s">
        <v>220</v>
      </c>
      <c r="F8" s="6" t="s">
        <v>355</v>
      </c>
      <c r="G8" s="5" t="s">
        <v>356</v>
      </c>
      <c r="H8" s="4" t="s">
        <v>524</v>
      </c>
      <c r="I8" s="7" t="s">
        <v>16</v>
      </c>
      <c r="J8" s="7">
        <v>20170601</v>
      </c>
      <c r="K8" s="17">
        <v>7</v>
      </c>
      <c r="L8" s="4" t="str">
        <f t="shared" si="0"/>
        <v xml:space="preserve">match (a7{id:'RP000006'}) match (b7{id:'TC00003'}) </v>
      </c>
      <c r="M8" s="4" t="str">
        <f t="shared" si="1"/>
        <v>create (a7)-[r7:engage{id:'rel23007', type:'Depicts', kr:'~의 모습을 보여준다', en:'depicts', user:'lyndsey', date:'20170601'}]-&gt;(b7)</v>
      </c>
      <c r="N8" s="4" t="s">
        <v>17</v>
      </c>
    </row>
    <row r="9" spans="1:16" x14ac:dyDescent="0.3">
      <c r="A9" s="5">
        <v>23008</v>
      </c>
      <c r="B9" s="4" t="s">
        <v>425</v>
      </c>
      <c r="C9" s="4" t="s">
        <v>426</v>
      </c>
      <c r="D9" s="4" t="s">
        <v>381</v>
      </c>
      <c r="E9" s="4" t="s">
        <v>382</v>
      </c>
      <c r="F9" s="6" t="s">
        <v>355</v>
      </c>
      <c r="G9" s="5" t="s">
        <v>356</v>
      </c>
      <c r="H9" s="4" t="s">
        <v>524</v>
      </c>
      <c r="I9" s="7" t="s">
        <v>16</v>
      </c>
      <c r="J9" s="7">
        <v>20170601</v>
      </c>
      <c r="K9" s="18">
        <v>8</v>
      </c>
      <c r="L9" s="4" t="str">
        <f t="shared" si="0"/>
        <v xml:space="preserve">match (a8{id:'RP000007'}) match (b8{id:'T000033'}) </v>
      </c>
      <c r="M9" s="4" t="str">
        <f t="shared" si="1"/>
        <v>create (a8)-[r8:engage{id:'rel23008', type:'Depicts', kr:'~의 모습을 보여준다', en:'depicts', user:'lyndsey', date:'20170601'}]-&gt;(b8)</v>
      </c>
      <c r="N9" s="4" t="s">
        <v>17</v>
      </c>
    </row>
    <row r="10" spans="1:16" x14ac:dyDescent="0.3">
      <c r="A10" s="5">
        <v>23009</v>
      </c>
      <c r="B10" s="4" t="s">
        <v>427</v>
      </c>
      <c r="C10" s="4" t="s">
        <v>428</v>
      </c>
      <c r="D10" s="4" t="s">
        <v>323</v>
      </c>
      <c r="E10" s="4" t="s">
        <v>371</v>
      </c>
      <c r="F10" s="6" t="s">
        <v>355</v>
      </c>
      <c r="G10" s="5" t="s">
        <v>356</v>
      </c>
      <c r="H10" s="4" t="s">
        <v>524</v>
      </c>
      <c r="I10" s="7" t="s">
        <v>16</v>
      </c>
      <c r="J10" s="7">
        <v>20170601</v>
      </c>
      <c r="K10" s="18">
        <v>9</v>
      </c>
      <c r="L10" s="4" t="str">
        <f t="shared" si="0"/>
        <v xml:space="preserve">match (a9{id:'RP000008'}) match (b9{id:'T000021'}) </v>
      </c>
      <c r="M10" s="4" t="str">
        <f t="shared" si="1"/>
        <v>create (a9)-[r9:engage{id:'rel23009', type:'Depicts', kr:'~의 모습을 보여준다', en:'depicts', user:'lyndsey', date:'20170601'}]-&gt;(b9)</v>
      </c>
      <c r="N10" s="4" t="s">
        <v>17</v>
      </c>
    </row>
    <row r="11" spans="1:16" x14ac:dyDescent="0.3">
      <c r="A11" s="5">
        <v>23010</v>
      </c>
      <c r="B11" s="4" t="s">
        <v>429</v>
      </c>
      <c r="C11" s="4" t="s">
        <v>430</v>
      </c>
      <c r="D11" s="4" t="s">
        <v>36</v>
      </c>
      <c r="E11" s="4" t="s">
        <v>372</v>
      </c>
      <c r="F11" s="6" t="s">
        <v>355</v>
      </c>
      <c r="G11" s="5" t="s">
        <v>356</v>
      </c>
      <c r="H11" s="4" t="s">
        <v>524</v>
      </c>
      <c r="I11" s="7" t="s">
        <v>16</v>
      </c>
      <c r="J11" s="7">
        <v>20170601</v>
      </c>
      <c r="K11" s="17">
        <v>10</v>
      </c>
      <c r="L11" s="4" t="str">
        <f t="shared" si="0"/>
        <v xml:space="preserve">match (a10{id:'RP000009'}) match (b10{id:'T000019'}) </v>
      </c>
      <c r="M11" s="4" t="str">
        <f t="shared" si="1"/>
        <v>create (a10)-[r10:engage{id:'rel23010', type:'Depicts', kr:'~의 모습을 보여준다', en:'depicts', user:'lyndsey', date:'20170601'}]-&gt;(b10)</v>
      </c>
      <c r="N11" s="4" t="s">
        <v>17</v>
      </c>
    </row>
    <row r="12" spans="1:16" x14ac:dyDescent="0.3">
      <c r="A12" s="5">
        <v>23011</v>
      </c>
      <c r="B12" s="4" t="s">
        <v>431</v>
      </c>
      <c r="C12" s="4" t="s">
        <v>432</v>
      </c>
      <c r="D12" s="4" t="s">
        <v>36</v>
      </c>
      <c r="E12" s="4" t="s">
        <v>372</v>
      </c>
      <c r="F12" s="6" t="s">
        <v>355</v>
      </c>
      <c r="G12" s="5" t="s">
        <v>356</v>
      </c>
      <c r="H12" s="4" t="s">
        <v>524</v>
      </c>
      <c r="I12" s="7" t="s">
        <v>16</v>
      </c>
      <c r="J12" s="7">
        <v>20170601</v>
      </c>
      <c r="K12" s="18">
        <v>11</v>
      </c>
      <c r="L12" s="4" t="str">
        <f t="shared" si="0"/>
        <v xml:space="preserve">match (a11{id:'RP000010'}) match (b11{id:'T000019'}) </v>
      </c>
      <c r="M12" s="4" t="str">
        <f t="shared" si="1"/>
        <v>create (a11)-[r11:engage{id:'rel23011', type:'Depicts', kr:'~의 모습을 보여준다', en:'depicts', user:'lyndsey', date:'20170601'}]-&gt;(b11)</v>
      </c>
      <c r="N12" s="4" t="s">
        <v>17</v>
      </c>
    </row>
    <row r="13" spans="1:16" x14ac:dyDescent="0.3">
      <c r="A13" s="5">
        <v>23012</v>
      </c>
      <c r="B13" s="4" t="s">
        <v>431</v>
      </c>
      <c r="C13" s="4" t="s">
        <v>432</v>
      </c>
      <c r="D13" s="4" t="s">
        <v>389</v>
      </c>
      <c r="E13" s="4" t="s">
        <v>390</v>
      </c>
      <c r="F13" s="6" t="s">
        <v>355</v>
      </c>
      <c r="G13" s="5" t="s">
        <v>356</v>
      </c>
      <c r="H13" s="4" t="s">
        <v>524</v>
      </c>
      <c r="I13" s="7" t="s">
        <v>16</v>
      </c>
      <c r="J13" s="7">
        <v>20170601</v>
      </c>
      <c r="K13" s="18">
        <v>12</v>
      </c>
      <c r="L13" s="4" t="str">
        <f t="shared" si="0"/>
        <v xml:space="preserve">match (a12{id:'RP000010'}) match (b12{id:'T000030'}) </v>
      </c>
      <c r="M13" s="4" t="str">
        <f t="shared" si="1"/>
        <v>create (a12)-[r12:engage{id:'rel23012', type:'Depicts', kr:'~의 모습을 보여준다', en:'depicts', user:'lyndsey', date:'20170601'}]-&gt;(b12)</v>
      </c>
      <c r="N13" s="4" t="s">
        <v>17</v>
      </c>
    </row>
    <row r="14" spans="1:16" x14ac:dyDescent="0.3">
      <c r="A14" s="5">
        <v>23013</v>
      </c>
      <c r="B14" s="4" t="s">
        <v>433</v>
      </c>
      <c r="C14" s="4" t="s">
        <v>434</v>
      </c>
      <c r="D14" s="4" t="s">
        <v>377</v>
      </c>
      <c r="E14" s="4" t="s">
        <v>378</v>
      </c>
      <c r="F14" s="6" t="s">
        <v>355</v>
      </c>
      <c r="G14" s="5" t="s">
        <v>356</v>
      </c>
      <c r="H14" s="4" t="s">
        <v>524</v>
      </c>
      <c r="I14" s="7" t="s">
        <v>16</v>
      </c>
      <c r="J14" s="7">
        <v>20170601</v>
      </c>
      <c r="K14" s="17">
        <v>13</v>
      </c>
      <c r="L14" s="4" t="str">
        <f t="shared" si="0"/>
        <v xml:space="preserve">match (a13{id:'RP000011'}) match (b13{id:'T000031'}) </v>
      </c>
      <c r="M14" s="4" t="str">
        <f t="shared" si="1"/>
        <v>create (a13)-[r13:engage{id:'rel23013', type:'Depicts', kr:'~의 모습을 보여준다', en:'depicts', user:'lyndsey', date:'20170601'}]-&gt;(b13)</v>
      </c>
      <c r="N14" s="4" t="s">
        <v>17</v>
      </c>
    </row>
    <row r="15" spans="1:16" x14ac:dyDescent="0.3">
      <c r="A15" s="5">
        <v>23014</v>
      </c>
      <c r="B15" s="4" t="s">
        <v>435</v>
      </c>
      <c r="C15" s="4" t="s">
        <v>436</v>
      </c>
      <c r="D15" s="4" t="s">
        <v>389</v>
      </c>
      <c r="E15" s="4" t="s">
        <v>390</v>
      </c>
      <c r="F15" s="6" t="s">
        <v>355</v>
      </c>
      <c r="G15" s="5" t="s">
        <v>356</v>
      </c>
      <c r="H15" s="4" t="s">
        <v>524</v>
      </c>
      <c r="I15" s="7" t="s">
        <v>16</v>
      </c>
      <c r="J15" s="7">
        <v>20170601</v>
      </c>
      <c r="K15" s="18">
        <v>14</v>
      </c>
      <c r="L15" s="4" t="str">
        <f t="shared" si="0"/>
        <v xml:space="preserve">match (a14{id:'RP000012'}) match (b14{id:'T000030'}) </v>
      </c>
      <c r="M15" s="4" t="str">
        <f t="shared" si="1"/>
        <v>create (a14)-[r14:engage{id:'rel23014', type:'Depicts', kr:'~의 모습을 보여준다', en:'depicts', user:'lyndsey', date:'20170601'}]-&gt;(b14)</v>
      </c>
      <c r="N15" s="4" t="s">
        <v>17</v>
      </c>
    </row>
    <row r="16" spans="1:16" x14ac:dyDescent="0.3">
      <c r="A16" s="5">
        <v>23015</v>
      </c>
      <c r="B16" s="4" t="s">
        <v>437</v>
      </c>
      <c r="C16" s="4" t="s">
        <v>438</v>
      </c>
      <c r="D16" s="4" t="s">
        <v>322</v>
      </c>
      <c r="E16" s="4" t="s">
        <v>272</v>
      </c>
      <c r="F16" s="6" t="s">
        <v>355</v>
      </c>
      <c r="G16" s="5" t="s">
        <v>356</v>
      </c>
      <c r="H16" s="4" t="s">
        <v>524</v>
      </c>
      <c r="I16" s="7" t="s">
        <v>16</v>
      </c>
      <c r="J16" s="7">
        <v>20170601</v>
      </c>
      <c r="K16" s="18">
        <v>15</v>
      </c>
      <c r="L16" s="4" t="str">
        <f t="shared" si="0"/>
        <v xml:space="preserve">match (a15{id:'RP000013'}) match (b15{id:'T000020'}) </v>
      </c>
      <c r="M16" s="4" t="str">
        <f t="shared" si="1"/>
        <v>create (a15)-[r15:engage{id:'rel23015', type:'Depicts', kr:'~의 모습을 보여준다', en:'depicts', user:'lyndsey', date:'20170601'}]-&gt;(b15)</v>
      </c>
      <c r="N16" s="4" t="s">
        <v>17</v>
      </c>
    </row>
    <row r="17" spans="1:14" x14ac:dyDescent="0.3">
      <c r="A17" s="5">
        <v>23016</v>
      </c>
      <c r="B17" s="4" t="s">
        <v>439</v>
      </c>
      <c r="C17" s="4" t="s">
        <v>362</v>
      </c>
      <c r="D17" s="4" t="s">
        <v>361</v>
      </c>
      <c r="E17" s="4" t="s">
        <v>362</v>
      </c>
      <c r="F17" s="6" t="s">
        <v>355</v>
      </c>
      <c r="G17" s="5" t="s">
        <v>356</v>
      </c>
      <c r="H17" s="4" t="s">
        <v>524</v>
      </c>
      <c r="I17" s="7" t="s">
        <v>16</v>
      </c>
      <c r="J17" s="7">
        <v>20170601</v>
      </c>
      <c r="K17" s="17">
        <v>16</v>
      </c>
      <c r="L17" s="4" t="str">
        <f t="shared" si="0"/>
        <v xml:space="preserve">match (a16{id:'RP000014'}) match (b16{id:'T000028'}) </v>
      </c>
      <c r="M17" s="4" t="str">
        <f t="shared" si="1"/>
        <v>create (a16)-[r16:engage{id:'rel23016', type:'Depicts', kr:'~의 모습을 보여준다', en:'depicts', user:'lyndsey', date:'20170601'}]-&gt;(b16)</v>
      </c>
      <c r="N17" s="4" t="s">
        <v>17</v>
      </c>
    </row>
    <row r="18" spans="1:14" x14ac:dyDescent="0.3">
      <c r="A18" s="5">
        <v>23017</v>
      </c>
      <c r="B18" s="4" t="s">
        <v>440</v>
      </c>
      <c r="C18" s="4" t="s">
        <v>441</v>
      </c>
      <c r="D18" s="4" t="s">
        <v>28</v>
      </c>
      <c r="E18" s="4" t="s">
        <v>29</v>
      </c>
      <c r="F18" s="6" t="s">
        <v>355</v>
      </c>
      <c r="G18" s="5" t="s">
        <v>356</v>
      </c>
      <c r="H18" s="4" t="s">
        <v>524</v>
      </c>
      <c r="I18" s="7" t="s">
        <v>16</v>
      </c>
      <c r="J18" s="7">
        <v>20170601</v>
      </c>
      <c r="K18" s="18">
        <v>17</v>
      </c>
      <c r="L18" s="4" t="str">
        <f t="shared" si="0"/>
        <v xml:space="preserve">match (a17{id:'RP000015'}) match (b17{id:'T000010'}) </v>
      </c>
      <c r="M18" s="4" t="str">
        <f t="shared" si="1"/>
        <v>create (a17)-[r17:engage{id:'rel23017', type:'Depicts', kr:'~의 모습을 보여준다', en:'depicts', user:'lyndsey', date:'20170601'}]-&gt;(b17)</v>
      </c>
      <c r="N18" s="4" t="s">
        <v>17</v>
      </c>
    </row>
    <row r="19" spans="1:14" x14ac:dyDescent="0.3">
      <c r="A19" s="5">
        <v>23018</v>
      </c>
      <c r="B19" s="4" t="s">
        <v>442</v>
      </c>
      <c r="C19" s="4" t="s">
        <v>443</v>
      </c>
      <c r="D19" s="4" t="s">
        <v>226</v>
      </c>
      <c r="E19" s="4" t="s">
        <v>227</v>
      </c>
      <c r="F19" s="6" t="s">
        <v>355</v>
      </c>
      <c r="G19" s="5" t="s">
        <v>356</v>
      </c>
      <c r="H19" s="4" t="s">
        <v>524</v>
      </c>
      <c r="I19" s="7" t="s">
        <v>16</v>
      </c>
      <c r="J19" s="7">
        <v>20170601</v>
      </c>
      <c r="K19" s="18">
        <v>18</v>
      </c>
      <c r="L19" s="4" t="str">
        <f t="shared" si="0"/>
        <v xml:space="preserve">match (a18{id:'RP000016'}) match (b18{id:'T000009'}) </v>
      </c>
      <c r="M19" s="4" t="str">
        <f t="shared" si="1"/>
        <v>create (a18)-[r18:engage{id:'rel23018', type:'Depicts', kr:'~의 모습을 보여준다', en:'depicts', user:'lyndsey', date:'20170601'}]-&gt;(b18)</v>
      </c>
      <c r="N19" s="4" t="s">
        <v>17</v>
      </c>
    </row>
    <row r="20" spans="1:14" x14ac:dyDescent="0.3">
      <c r="A20" s="5">
        <v>23019</v>
      </c>
      <c r="B20" s="4" t="s">
        <v>442</v>
      </c>
      <c r="C20" s="4" t="s">
        <v>443</v>
      </c>
      <c r="D20" s="4" t="s">
        <v>387</v>
      </c>
      <c r="E20" s="4" t="s">
        <v>388</v>
      </c>
      <c r="F20" s="6" t="s">
        <v>355</v>
      </c>
      <c r="G20" s="5" t="s">
        <v>356</v>
      </c>
      <c r="H20" s="4" t="s">
        <v>524</v>
      </c>
      <c r="I20" s="7" t="s">
        <v>16</v>
      </c>
      <c r="J20" s="7">
        <v>20170601</v>
      </c>
      <c r="K20" s="17">
        <v>19</v>
      </c>
      <c r="L20" s="4" t="str">
        <f t="shared" si="0"/>
        <v xml:space="preserve">match (a19{id:'RP000016'}) match (b19{id:'T000029'}) </v>
      </c>
      <c r="M20" s="4" t="str">
        <f t="shared" si="1"/>
        <v>create (a19)-[r19:engage{id:'rel23019', type:'Depicts', kr:'~의 모습을 보여준다', en:'depicts', user:'lyndsey', date:'20170601'}]-&gt;(b19)</v>
      </c>
      <c r="N20" s="4" t="s">
        <v>17</v>
      </c>
    </row>
    <row r="21" spans="1:14" x14ac:dyDescent="0.3">
      <c r="A21" s="5">
        <v>23020</v>
      </c>
      <c r="B21" s="4" t="s">
        <v>444</v>
      </c>
      <c r="C21" s="4" t="s">
        <v>362</v>
      </c>
      <c r="D21" s="4" t="s">
        <v>361</v>
      </c>
      <c r="E21" s="4" t="s">
        <v>362</v>
      </c>
      <c r="F21" s="6" t="s">
        <v>355</v>
      </c>
      <c r="G21" s="5" t="s">
        <v>356</v>
      </c>
      <c r="H21" s="4" t="s">
        <v>524</v>
      </c>
      <c r="I21" s="7" t="s">
        <v>16</v>
      </c>
      <c r="J21" s="7">
        <v>20170601</v>
      </c>
      <c r="K21" s="18">
        <v>20</v>
      </c>
      <c r="L21" s="4" t="str">
        <f t="shared" si="0"/>
        <v xml:space="preserve">match (a20{id:'RP000017'}) match (b20{id:'T000028'}) </v>
      </c>
      <c r="M21" s="4" t="str">
        <f t="shared" si="1"/>
        <v>create (a20)-[r20:engage{id:'rel23020', type:'Depicts', kr:'~의 모습을 보여준다', en:'depicts', user:'lyndsey', date:'20170601'}]-&gt;(b20)</v>
      </c>
      <c r="N21" s="4" t="s">
        <v>17</v>
      </c>
    </row>
    <row r="22" spans="1:14" x14ac:dyDescent="0.3">
      <c r="A22" s="5">
        <v>23021</v>
      </c>
      <c r="B22" s="4" t="s">
        <v>445</v>
      </c>
      <c r="C22" s="4" t="s">
        <v>441</v>
      </c>
      <c r="D22" s="4" t="s">
        <v>28</v>
      </c>
      <c r="E22" s="4" t="s">
        <v>29</v>
      </c>
      <c r="F22" s="6" t="s">
        <v>355</v>
      </c>
      <c r="G22" s="5" t="s">
        <v>356</v>
      </c>
      <c r="H22" s="4" t="s">
        <v>524</v>
      </c>
      <c r="I22" s="7" t="s">
        <v>16</v>
      </c>
      <c r="J22" s="7">
        <v>20170601</v>
      </c>
      <c r="K22" s="18">
        <v>21</v>
      </c>
      <c r="L22" s="4" t="str">
        <f t="shared" si="0"/>
        <v xml:space="preserve">match (a21{id:'RP000018'}) match (b21{id:'T000010'}) </v>
      </c>
      <c r="M22" s="4" t="str">
        <f t="shared" si="1"/>
        <v>create (a21)-[r21:engage{id:'rel23021', type:'Depicts', kr:'~의 모습을 보여준다', en:'depicts', user:'lyndsey', date:'20170601'}]-&gt;(b21)</v>
      </c>
      <c r="N22" s="4" t="s">
        <v>17</v>
      </c>
    </row>
    <row r="23" spans="1:14" x14ac:dyDescent="0.3">
      <c r="A23" s="5">
        <v>23022</v>
      </c>
      <c r="B23" s="4" t="s">
        <v>446</v>
      </c>
      <c r="C23" s="4" t="s">
        <v>441</v>
      </c>
      <c r="D23" s="4" t="s">
        <v>28</v>
      </c>
      <c r="E23" s="4" t="s">
        <v>29</v>
      </c>
      <c r="F23" s="6" t="s">
        <v>355</v>
      </c>
      <c r="G23" s="5" t="s">
        <v>356</v>
      </c>
      <c r="H23" s="4" t="s">
        <v>524</v>
      </c>
      <c r="I23" s="7" t="s">
        <v>16</v>
      </c>
      <c r="J23" s="7">
        <v>20170601</v>
      </c>
      <c r="K23" s="17">
        <v>22</v>
      </c>
      <c r="L23" s="4" t="str">
        <f t="shared" si="0"/>
        <v xml:space="preserve">match (a22{id:'RP000019'}) match (b22{id:'T000010'}) </v>
      </c>
      <c r="M23" s="4" t="str">
        <f t="shared" si="1"/>
        <v>create (a22)-[r22:engage{id:'rel23022', type:'Depicts', kr:'~의 모습을 보여준다', en:'depicts', user:'lyndsey', date:'20170601'}]-&gt;(b22)</v>
      </c>
      <c r="N23" s="4" t="s">
        <v>17</v>
      </c>
    </row>
    <row r="24" spans="1:14" x14ac:dyDescent="0.3">
      <c r="A24" s="5">
        <v>23023</v>
      </c>
      <c r="B24" s="4" t="s">
        <v>447</v>
      </c>
      <c r="C24" s="4" t="s">
        <v>448</v>
      </c>
      <c r="D24" s="4" t="s">
        <v>477</v>
      </c>
      <c r="E24" s="4" t="s">
        <v>448</v>
      </c>
      <c r="F24" s="6" t="s">
        <v>355</v>
      </c>
      <c r="G24" s="5" t="s">
        <v>356</v>
      </c>
      <c r="H24" s="4" t="s">
        <v>524</v>
      </c>
      <c r="I24" s="7" t="s">
        <v>16</v>
      </c>
      <c r="J24" s="7">
        <v>20170601</v>
      </c>
      <c r="K24" s="18">
        <v>23</v>
      </c>
      <c r="L24" s="4" t="str">
        <f t="shared" si="0"/>
        <v xml:space="preserve">match (a23{id:'RP000020'}) match (b23{id:'T000035'}) </v>
      </c>
      <c r="M24" s="4" t="str">
        <f t="shared" si="1"/>
        <v>create (a23)-[r23:engage{id:'rel23023', type:'Depicts', kr:'~의 모습을 보여준다', en:'depicts', user:'lyndsey', date:'20170601'}]-&gt;(b23)</v>
      </c>
      <c r="N24" s="4" t="s">
        <v>17</v>
      </c>
    </row>
    <row r="25" spans="1:14" x14ac:dyDescent="0.3">
      <c r="A25" s="5">
        <v>23024</v>
      </c>
      <c r="B25" s="4" t="s">
        <v>449</v>
      </c>
      <c r="C25" s="4" t="s">
        <v>450</v>
      </c>
      <c r="D25" s="4" t="s">
        <v>517</v>
      </c>
      <c r="E25" s="4" t="s">
        <v>518</v>
      </c>
      <c r="F25" s="6" t="s">
        <v>355</v>
      </c>
      <c r="G25" s="5" t="s">
        <v>356</v>
      </c>
      <c r="H25" s="4" t="s">
        <v>524</v>
      </c>
      <c r="I25" s="7" t="s">
        <v>16</v>
      </c>
      <c r="J25" s="7">
        <v>20170601</v>
      </c>
      <c r="K25" s="18">
        <v>24</v>
      </c>
      <c r="L25" s="4" t="str">
        <f t="shared" si="0"/>
        <v xml:space="preserve">match (a24{id:'RP000021'}) match (b24{id:'T000039'}) </v>
      </c>
      <c r="M25" s="4" t="str">
        <f t="shared" si="1"/>
        <v>create (a24)-[r24:engage{id:'rel23024', type:'Depicts', kr:'~의 모습을 보여준다', en:'depicts', user:'lyndsey', date:'20170601'}]-&gt;(b24)</v>
      </c>
      <c r="N25" s="4" t="s">
        <v>17</v>
      </c>
    </row>
    <row r="26" spans="1:14" x14ac:dyDescent="0.3">
      <c r="A26" s="5">
        <v>23025</v>
      </c>
      <c r="B26" s="4" t="s">
        <v>451</v>
      </c>
      <c r="C26" s="4" t="s">
        <v>450</v>
      </c>
      <c r="D26" s="4" t="s">
        <v>515</v>
      </c>
      <c r="E26" s="4" t="s">
        <v>516</v>
      </c>
      <c r="F26" s="6" t="s">
        <v>355</v>
      </c>
      <c r="G26" s="5" t="s">
        <v>356</v>
      </c>
      <c r="H26" s="4" t="s">
        <v>524</v>
      </c>
      <c r="I26" s="7" t="s">
        <v>16</v>
      </c>
      <c r="J26" s="7">
        <v>20170601</v>
      </c>
      <c r="K26" s="17">
        <v>25</v>
      </c>
      <c r="L26" s="4" t="str">
        <f t="shared" si="0"/>
        <v xml:space="preserve">match (a25{id:'RP000022'}) match (b25{id:'T000038'}) </v>
      </c>
      <c r="M26" s="4" t="str">
        <f t="shared" si="1"/>
        <v>create (a25)-[r25:engage{id:'rel23025', type:'Depicts', kr:'~의 모습을 보여준다', en:'depicts', user:'lyndsey', date:'20170601'}]-&gt;(b25)</v>
      </c>
      <c r="N26" s="4" t="s">
        <v>17</v>
      </c>
    </row>
    <row r="27" spans="1:14" x14ac:dyDescent="0.3">
      <c r="A27" s="5">
        <v>23026</v>
      </c>
      <c r="B27" s="4" t="s">
        <v>452</v>
      </c>
      <c r="C27" s="4" t="s">
        <v>450</v>
      </c>
      <c r="D27" s="4" t="s">
        <v>517</v>
      </c>
      <c r="E27" s="4" t="s">
        <v>518</v>
      </c>
      <c r="F27" s="6" t="s">
        <v>355</v>
      </c>
      <c r="G27" s="5" t="s">
        <v>356</v>
      </c>
      <c r="H27" s="4" t="s">
        <v>524</v>
      </c>
      <c r="I27" s="7" t="s">
        <v>16</v>
      </c>
      <c r="J27" s="7">
        <v>20170601</v>
      </c>
      <c r="K27" s="18">
        <v>26</v>
      </c>
      <c r="L27" s="4" t="str">
        <f t="shared" si="0"/>
        <v xml:space="preserve">match (a26{id:'RP000023'}) match (b26{id:'T000039'}) </v>
      </c>
      <c r="M27" s="4" t="str">
        <f t="shared" si="1"/>
        <v>create (a26)-[r26:engage{id:'rel23026', type:'Depicts', kr:'~의 모습을 보여준다', en:'depicts', user:'lyndsey', date:'20170601'}]-&gt;(b26)</v>
      </c>
      <c r="N27" s="4" t="s">
        <v>17</v>
      </c>
    </row>
    <row r="28" spans="1:14" x14ac:dyDescent="0.3">
      <c r="A28" s="5">
        <v>23027</v>
      </c>
      <c r="B28" s="4" t="s">
        <v>453</v>
      </c>
      <c r="C28" s="4" t="s">
        <v>454</v>
      </c>
      <c r="D28" s="4" t="s">
        <v>517</v>
      </c>
      <c r="E28" s="4" t="s">
        <v>518</v>
      </c>
      <c r="F28" s="6" t="s">
        <v>355</v>
      </c>
      <c r="G28" s="5" t="s">
        <v>356</v>
      </c>
      <c r="H28" s="4" t="s">
        <v>524</v>
      </c>
      <c r="I28" s="7" t="s">
        <v>16</v>
      </c>
      <c r="J28" s="7">
        <v>20170601</v>
      </c>
      <c r="K28" s="18">
        <v>27</v>
      </c>
      <c r="L28" s="4" t="str">
        <f t="shared" si="0"/>
        <v xml:space="preserve">match (a27{id:'RP000024'}) match (b27{id:'T000039'}) </v>
      </c>
      <c r="M28" s="4" t="str">
        <f t="shared" si="1"/>
        <v>create (a27)-[r27:engage{id:'rel23027', type:'Depicts', kr:'~의 모습을 보여준다', en:'depicts', user:'lyndsey', date:'20170601'}]-&gt;(b27)</v>
      </c>
      <c r="N28" s="4" t="s">
        <v>17</v>
      </c>
    </row>
    <row r="29" spans="1:14" x14ac:dyDescent="0.3">
      <c r="A29" s="5">
        <v>23028</v>
      </c>
      <c r="B29" s="4" t="s">
        <v>455</v>
      </c>
      <c r="C29" s="4" t="s">
        <v>456</v>
      </c>
      <c r="D29" s="4" t="s">
        <v>517</v>
      </c>
      <c r="E29" s="4" t="s">
        <v>518</v>
      </c>
      <c r="F29" s="6" t="s">
        <v>355</v>
      </c>
      <c r="G29" s="5" t="s">
        <v>356</v>
      </c>
      <c r="H29" s="4" t="s">
        <v>524</v>
      </c>
      <c r="I29" s="7" t="s">
        <v>16</v>
      </c>
      <c r="J29" s="7">
        <v>20170601</v>
      </c>
      <c r="K29" s="17">
        <v>28</v>
      </c>
      <c r="L29" s="4" t="str">
        <f t="shared" si="0"/>
        <v xml:space="preserve">match (a28{id:'RP000025'}) match (b28{id:'T000039'}) </v>
      </c>
      <c r="M29" s="4" t="str">
        <f t="shared" si="1"/>
        <v>create (a28)-[r28:engage{id:'rel23028', type:'Depicts', kr:'~의 모습을 보여준다', en:'depicts', user:'lyndsey', date:'20170601'}]-&gt;(b28)</v>
      </c>
      <c r="N29" s="4" t="s">
        <v>17</v>
      </c>
    </row>
    <row r="30" spans="1:14" x14ac:dyDescent="0.3">
      <c r="A30" s="5">
        <v>23029</v>
      </c>
      <c r="B30" s="4" t="s">
        <v>457</v>
      </c>
      <c r="C30" s="4" t="s">
        <v>458</v>
      </c>
      <c r="D30" s="4" t="s">
        <v>515</v>
      </c>
      <c r="E30" s="4" t="s">
        <v>516</v>
      </c>
      <c r="F30" s="6" t="s">
        <v>355</v>
      </c>
      <c r="G30" s="5" t="s">
        <v>356</v>
      </c>
      <c r="H30" s="4" t="s">
        <v>524</v>
      </c>
      <c r="I30" s="7" t="s">
        <v>16</v>
      </c>
      <c r="J30" s="7">
        <v>20170601</v>
      </c>
      <c r="K30" s="18">
        <v>29</v>
      </c>
      <c r="L30" s="4" t="str">
        <f t="shared" si="0"/>
        <v xml:space="preserve">match (a29{id:'RP000026'}) match (b29{id:'T000038'}) </v>
      </c>
      <c r="M30" s="4" t="str">
        <f t="shared" si="1"/>
        <v>create (a29)-[r29:engage{id:'rel23029', type:'Depicts', kr:'~의 모습을 보여준다', en:'depicts', user:'lyndsey', date:'20170601'}]-&gt;(b29)</v>
      </c>
      <c r="N30" s="4" t="s">
        <v>17</v>
      </c>
    </row>
    <row r="31" spans="1:14" x14ac:dyDescent="0.3">
      <c r="A31" s="5">
        <v>23030</v>
      </c>
      <c r="B31" s="4" t="s">
        <v>459</v>
      </c>
      <c r="C31" s="4" t="s">
        <v>460</v>
      </c>
      <c r="D31" s="4" t="s">
        <v>515</v>
      </c>
      <c r="E31" s="4" t="s">
        <v>516</v>
      </c>
      <c r="F31" s="6" t="s">
        <v>355</v>
      </c>
      <c r="G31" s="5" t="s">
        <v>356</v>
      </c>
      <c r="H31" s="4" t="s">
        <v>524</v>
      </c>
      <c r="I31" s="7" t="s">
        <v>16</v>
      </c>
      <c r="J31" s="7">
        <v>20170601</v>
      </c>
      <c r="K31" s="18">
        <v>30</v>
      </c>
      <c r="L31" s="4" t="str">
        <f t="shared" si="0"/>
        <v xml:space="preserve">match (a30{id:'RP000027'}) match (b30{id:'T000038'}) </v>
      </c>
      <c r="M31" s="4" t="str">
        <f t="shared" si="1"/>
        <v>create (a30)-[r30:engage{id:'rel23030', type:'Depicts', kr:'~의 모습을 보여준다', en:'depicts', user:'lyndsey', date:'20170601'}]-&gt;(b30)</v>
      </c>
      <c r="N31" s="4" t="s">
        <v>17</v>
      </c>
    </row>
    <row r="32" spans="1:14" x14ac:dyDescent="0.3">
      <c r="A32" s="5">
        <v>23031</v>
      </c>
      <c r="B32" s="4" t="s">
        <v>461</v>
      </c>
      <c r="C32" s="4" t="s">
        <v>462</v>
      </c>
      <c r="D32" s="4" t="s">
        <v>515</v>
      </c>
      <c r="E32" s="4" t="s">
        <v>516</v>
      </c>
      <c r="F32" s="6" t="s">
        <v>355</v>
      </c>
      <c r="G32" s="5" t="s">
        <v>356</v>
      </c>
      <c r="H32" s="4" t="s">
        <v>524</v>
      </c>
      <c r="I32" s="7" t="s">
        <v>16</v>
      </c>
      <c r="J32" s="7">
        <v>20170601</v>
      </c>
      <c r="K32" s="17">
        <v>31</v>
      </c>
      <c r="L32" s="4" t="str">
        <f t="shared" si="0"/>
        <v xml:space="preserve">match (a31{id:'RP000028'}) match (b31{id:'T000038'}) </v>
      </c>
      <c r="M32" s="4" t="str">
        <f t="shared" si="1"/>
        <v>create (a31)-[r31:engage{id:'rel23031', type:'Depicts', kr:'~의 모습을 보여준다', en:'depicts', user:'lyndsey', date:'20170601'}]-&gt;(b31)</v>
      </c>
      <c r="N32" s="4" t="s">
        <v>17</v>
      </c>
    </row>
    <row r="33" spans="1:14" x14ac:dyDescent="0.3">
      <c r="A33" s="5">
        <v>23032</v>
      </c>
      <c r="B33" s="4" t="s">
        <v>463</v>
      </c>
      <c r="C33" s="4" t="s">
        <v>464</v>
      </c>
      <c r="D33" s="4" t="s">
        <v>519</v>
      </c>
      <c r="E33" s="4" t="s">
        <v>520</v>
      </c>
      <c r="F33" s="6" t="s">
        <v>355</v>
      </c>
      <c r="G33" s="5" t="s">
        <v>356</v>
      </c>
      <c r="H33" s="4" t="s">
        <v>524</v>
      </c>
      <c r="I33" s="7" t="s">
        <v>16</v>
      </c>
      <c r="J33" s="7">
        <v>20170601</v>
      </c>
      <c r="K33" s="18">
        <v>32</v>
      </c>
      <c r="L33" s="4" t="str">
        <f t="shared" si="0"/>
        <v xml:space="preserve">match (a32{id:'RP000029'}) match (b32{id:'T000040'}) </v>
      </c>
      <c r="M33" s="4" t="str">
        <f t="shared" si="1"/>
        <v>create (a32)-[r32:engage{id:'rel23032', type:'Depicts', kr:'~의 모습을 보여준다', en:'depicts', user:'lyndsey', date:'20170601'}]-&gt;(b32)</v>
      </c>
      <c r="N33" s="4" t="s">
        <v>17</v>
      </c>
    </row>
    <row r="34" spans="1:14" x14ac:dyDescent="0.3">
      <c r="A34" s="5">
        <v>23033</v>
      </c>
      <c r="B34" s="4" t="s">
        <v>465</v>
      </c>
      <c r="C34" s="4" t="s">
        <v>466</v>
      </c>
      <c r="D34" s="4" t="s">
        <v>522</v>
      </c>
      <c r="E34" s="4" t="s">
        <v>523</v>
      </c>
      <c r="F34" s="6" t="s">
        <v>355</v>
      </c>
      <c r="G34" s="5" t="s">
        <v>356</v>
      </c>
      <c r="H34" s="4" t="s">
        <v>524</v>
      </c>
      <c r="I34" s="7" t="s">
        <v>16</v>
      </c>
      <c r="J34" s="7">
        <v>20170601</v>
      </c>
      <c r="K34" s="18">
        <v>33</v>
      </c>
      <c r="L34" s="4" t="str">
        <f t="shared" si="0"/>
        <v xml:space="preserve">match (a33{id:'RP000030'}) match (b33{id:'T000043'}) </v>
      </c>
      <c r="M34" s="4" t="str">
        <f t="shared" si="1"/>
        <v>create (a33)-[r33:engage{id:'rel23033', type:'Depicts', kr:'~의 모습을 보여준다', en:'depicts', user:'lyndsey', date:'20170601'}]-&gt;(b33)</v>
      </c>
      <c r="N34" s="4" t="s">
        <v>17</v>
      </c>
    </row>
    <row r="35" spans="1:14" x14ac:dyDescent="0.3">
      <c r="A35" s="5">
        <v>23034</v>
      </c>
      <c r="B35" s="4" t="s">
        <v>467</v>
      </c>
      <c r="C35" s="4" t="s">
        <v>468</v>
      </c>
      <c r="D35" s="4" t="s">
        <v>522</v>
      </c>
      <c r="E35" s="4" t="s">
        <v>523</v>
      </c>
      <c r="F35" s="6" t="s">
        <v>355</v>
      </c>
      <c r="G35" s="5" t="s">
        <v>356</v>
      </c>
      <c r="H35" s="4" t="s">
        <v>524</v>
      </c>
      <c r="I35" s="7" t="s">
        <v>16</v>
      </c>
      <c r="J35" s="7">
        <v>20170601</v>
      </c>
      <c r="K35" s="17">
        <v>34</v>
      </c>
      <c r="L35" s="4" t="str">
        <f t="shared" si="0"/>
        <v xml:space="preserve">match (a34{id:'RP000031'}) match (b34{id:'T000043'}) </v>
      </c>
      <c r="M35" s="4" t="str">
        <f t="shared" si="1"/>
        <v>create (a34)-[r34:engage{id:'rel23034', type:'Depicts', kr:'~의 모습을 보여준다', en:'depicts', user:'lyndsey', date:'20170601'}]-&gt;(b34)</v>
      </c>
      <c r="N35" s="4" t="s">
        <v>17</v>
      </c>
    </row>
    <row r="36" spans="1:14" x14ac:dyDescent="0.3">
      <c r="A36" s="5">
        <v>23035</v>
      </c>
      <c r="B36" s="4" t="s">
        <v>469</v>
      </c>
      <c r="C36" s="4" t="s">
        <v>470</v>
      </c>
      <c r="D36" s="4" t="s">
        <v>521</v>
      </c>
      <c r="E36" s="4" t="s">
        <v>470</v>
      </c>
      <c r="F36" s="6" t="s">
        <v>355</v>
      </c>
      <c r="G36" s="5" t="s">
        <v>356</v>
      </c>
      <c r="H36" s="4" t="s">
        <v>524</v>
      </c>
      <c r="I36" s="7" t="s">
        <v>16</v>
      </c>
      <c r="J36" s="7">
        <v>20170601</v>
      </c>
      <c r="K36" s="18">
        <v>35</v>
      </c>
      <c r="L36" s="4" t="str">
        <f t="shared" si="0"/>
        <v xml:space="preserve">match (a35{id:'RP000032'}) match (b35{id:'T000041'}) </v>
      </c>
      <c r="M36" s="4" t="str">
        <f t="shared" si="1"/>
        <v>create (a35)-[r35:engage{id:'rel23035', type:'Depicts', kr:'~의 모습을 보여준다', en:'depicts', user:'lyndsey', date:'20170601'}]-&gt;(b35)</v>
      </c>
      <c r="N36" s="4" t="s">
        <v>17</v>
      </c>
    </row>
    <row r="37" spans="1:14" x14ac:dyDescent="0.3">
      <c r="A37" s="5">
        <v>23036</v>
      </c>
      <c r="B37" s="4" t="s">
        <v>471</v>
      </c>
      <c r="C37" s="4" t="s">
        <v>450</v>
      </c>
      <c r="D37" s="4" t="s">
        <v>522</v>
      </c>
      <c r="E37" s="4" t="s">
        <v>523</v>
      </c>
      <c r="F37" s="6" t="s">
        <v>355</v>
      </c>
      <c r="G37" s="5" t="s">
        <v>356</v>
      </c>
      <c r="H37" s="4" t="s">
        <v>524</v>
      </c>
      <c r="I37" s="7" t="s">
        <v>16</v>
      </c>
      <c r="J37" s="7">
        <v>20170601</v>
      </c>
      <c r="K37" s="18">
        <v>36</v>
      </c>
      <c r="L37" s="4" t="str">
        <f t="shared" si="0"/>
        <v xml:space="preserve">match (a36{id:'RP000033'}) match (b36{id:'T000043'}) </v>
      </c>
      <c r="M37" s="4" t="str">
        <f t="shared" si="1"/>
        <v>create (a36)-[r36:engage{id:'rel23036', type:'Depicts', kr:'~의 모습을 보여준다', en:'depicts', user:'lyndsey', date:'20170601'}]-&gt;(b36)</v>
      </c>
      <c r="N37" s="4" t="s">
        <v>17</v>
      </c>
    </row>
    <row r="38" spans="1:14" x14ac:dyDescent="0.3">
      <c r="A38" s="5">
        <v>23037</v>
      </c>
      <c r="B38" s="4" t="s">
        <v>472</v>
      </c>
      <c r="C38" s="4" t="s">
        <v>277</v>
      </c>
      <c r="D38" s="4" t="s">
        <v>327</v>
      </c>
      <c r="F38" s="6" t="s">
        <v>355</v>
      </c>
      <c r="G38" s="5" t="s">
        <v>356</v>
      </c>
      <c r="H38" s="4" t="s">
        <v>524</v>
      </c>
      <c r="I38" s="7" t="s">
        <v>16</v>
      </c>
      <c r="J38" s="7">
        <v>20170601</v>
      </c>
      <c r="K38" s="17">
        <v>37</v>
      </c>
      <c r="L38" s="4" t="str">
        <f t="shared" si="0"/>
        <v xml:space="preserve">match (a37{id:'RP000034'}) match (b37{id:'TC00006'}) </v>
      </c>
      <c r="M38" s="4" t="str">
        <f t="shared" si="1"/>
        <v>create (a37)-[r37:engage{id:'rel23037', type:'Depicts', kr:'~의 모습을 보여준다', en:'depicts', user:'lyndsey', date:'20170601'}]-&gt;(b37)</v>
      </c>
      <c r="N38" s="4" t="s">
        <v>17</v>
      </c>
    </row>
    <row r="39" spans="1:14" x14ac:dyDescent="0.3">
      <c r="A39" s="5">
        <v>23038</v>
      </c>
      <c r="B39" s="4" t="s">
        <v>473</v>
      </c>
      <c r="C39" s="4" t="s">
        <v>318</v>
      </c>
      <c r="D39" s="4" t="s">
        <v>317</v>
      </c>
      <c r="E39" s="4" t="s">
        <v>318</v>
      </c>
      <c r="F39" s="6" t="s">
        <v>355</v>
      </c>
      <c r="G39" s="5" t="s">
        <v>356</v>
      </c>
      <c r="H39" s="4" t="s">
        <v>524</v>
      </c>
      <c r="I39" s="7" t="s">
        <v>16</v>
      </c>
      <c r="J39" s="7">
        <v>20170601</v>
      </c>
      <c r="K39" s="18">
        <v>38</v>
      </c>
      <c r="L39" s="4" t="str">
        <f t="shared" si="0"/>
        <v xml:space="preserve">match (a38{id:'RP000035'}) match (b38{id:'T000027'}) </v>
      </c>
      <c r="M39" s="4" t="str">
        <f t="shared" si="1"/>
        <v>create (a38)-[r38:engage{id:'rel23038', type:'Depicts', kr:'~의 모습을 보여준다', en:'depicts', user:'lyndsey', date:'20170601'}]-&gt;(b38)</v>
      </c>
      <c r="N39" s="4" t="s">
        <v>17</v>
      </c>
    </row>
    <row r="40" spans="1:14" x14ac:dyDescent="0.3">
      <c r="A40" s="5">
        <v>23039</v>
      </c>
      <c r="B40" s="4" t="s">
        <v>474</v>
      </c>
      <c r="C40" s="4" t="s">
        <v>277</v>
      </c>
      <c r="D40" s="4" t="s">
        <v>327</v>
      </c>
      <c r="F40" s="6" t="s">
        <v>355</v>
      </c>
      <c r="G40" s="5" t="s">
        <v>356</v>
      </c>
      <c r="H40" s="4" t="s">
        <v>524</v>
      </c>
      <c r="I40" s="7" t="s">
        <v>16</v>
      </c>
      <c r="J40" s="7">
        <v>20170601</v>
      </c>
      <c r="K40" s="18">
        <v>39</v>
      </c>
      <c r="L40" s="4" t="str">
        <f t="shared" si="0"/>
        <v xml:space="preserve">match (a39{id:'RP000036'}) match (b39{id:'TC00006'}) </v>
      </c>
      <c r="M40" s="4" t="str">
        <f t="shared" si="1"/>
        <v>create (a39)-[r39:engage{id:'rel23039', type:'Depicts', kr:'~의 모습을 보여준다', en:'depicts', user:'lyndsey', date:'20170601'}]-&gt;(b39)</v>
      </c>
      <c r="N40" s="4" t="s">
        <v>17</v>
      </c>
    </row>
    <row r="41" spans="1:14" x14ac:dyDescent="0.3">
      <c r="A41" s="5">
        <v>23040</v>
      </c>
      <c r="B41" s="4" t="s">
        <v>514</v>
      </c>
      <c r="C41" s="4" t="s">
        <v>333</v>
      </c>
      <c r="D41" s="4" t="s">
        <v>332</v>
      </c>
      <c r="E41" s="4" t="s">
        <v>333</v>
      </c>
      <c r="F41" s="6" t="s">
        <v>355</v>
      </c>
      <c r="G41" s="5" t="s">
        <v>356</v>
      </c>
      <c r="H41" s="4" t="s">
        <v>524</v>
      </c>
      <c r="I41" s="7" t="s">
        <v>16</v>
      </c>
      <c r="J41" s="7">
        <v>20170601</v>
      </c>
      <c r="K41" s="17">
        <v>40</v>
      </c>
      <c r="L41" s="4" t="str">
        <f t="shared" si="0"/>
        <v xml:space="preserve">match (a40{id:'RP000037'}) match (b40{id:'T000014'}) </v>
      </c>
      <c r="M41" s="4" t="str">
        <f t="shared" si="1"/>
        <v>create (a40)-[r40:engage{id:'rel23040', type:'Depicts', kr:'~의 모습을 보여준다', en:'depicts', user:'lyndsey', date:'20170601'}]-&gt;(b40)</v>
      </c>
      <c r="N41" s="4" t="s">
        <v>17</v>
      </c>
    </row>
    <row r="42" spans="1:14" x14ac:dyDescent="0.3">
      <c r="A42" s="5">
        <v>23041</v>
      </c>
      <c r="B42" s="4" t="s">
        <v>728</v>
      </c>
      <c r="D42" s="4" t="s">
        <v>245</v>
      </c>
      <c r="E42" s="4" t="s">
        <v>220</v>
      </c>
      <c r="F42" s="6" t="s">
        <v>355</v>
      </c>
      <c r="G42" s="5" t="s">
        <v>356</v>
      </c>
      <c r="H42" s="4" t="s">
        <v>524</v>
      </c>
      <c r="I42" s="7" t="s">
        <v>16</v>
      </c>
      <c r="J42" s="7">
        <v>20170601</v>
      </c>
      <c r="K42" s="18">
        <v>41</v>
      </c>
      <c r="L42" s="4" t="str">
        <f t="shared" si="0"/>
        <v xml:space="preserve">match (a41{id:'RP000038'}) match (b41{id:'TC00003'}) </v>
      </c>
      <c r="M42" s="4" t="str">
        <f t="shared" si="1"/>
        <v>create (a41)-[r41:engage{id:'rel23041', type:'Depicts', kr:'~의 모습을 보여준다', en:'depicts', user:'lyndsey', date:'20170601'}]-&gt;(b41)</v>
      </c>
      <c r="N42" s="4" t="s">
        <v>17</v>
      </c>
    </row>
    <row r="43" spans="1:14" x14ac:dyDescent="0.3">
      <c r="A43" s="5">
        <v>23042</v>
      </c>
      <c r="B43" s="4" t="s">
        <v>405</v>
      </c>
      <c r="C43" s="5" t="s">
        <v>402</v>
      </c>
      <c r="D43" s="4" t="s">
        <v>403</v>
      </c>
      <c r="E43" s="4" t="s">
        <v>404</v>
      </c>
      <c r="F43" s="6" t="s">
        <v>509</v>
      </c>
      <c r="G43" s="5" t="s">
        <v>510</v>
      </c>
      <c r="H43" s="5" t="s">
        <v>788</v>
      </c>
      <c r="I43" s="7" t="s">
        <v>16</v>
      </c>
      <c r="J43" s="7">
        <v>20170601</v>
      </c>
      <c r="K43" s="18">
        <v>42</v>
      </c>
      <c r="L43" s="4" t="str">
        <f t="shared" ref="L43" si="2">"match (a"&amp;K43&amp;"{id:'"&amp;B43&amp;"'}) "&amp;"match (b"&amp;K43&amp;"{id:'"&amp;D43&amp;"'}) "</f>
        <v xml:space="preserve">match (a42{id:'IL000004'}) match (b42{id:'RS000003'}) </v>
      </c>
      <c r="M43" s="4" t="str">
        <f t="shared" si="1"/>
        <v>create (a42)-[r42:engage{id:'rel23042', type:'AcademicResource', kr:'~에 대한 학술적 자료', en:'has as an academic resource', user:'lyndsey', date:'20170601'}]-&gt;(b42)</v>
      </c>
      <c r="N43" s="4" t="s">
        <v>17</v>
      </c>
    </row>
    <row r="44" spans="1:14" x14ac:dyDescent="0.3">
      <c r="A44" s="5">
        <v>23043</v>
      </c>
      <c r="B44" s="4" t="s">
        <v>419</v>
      </c>
      <c r="C44" s="4" t="s">
        <v>420</v>
      </c>
      <c r="D44" s="4" t="s">
        <v>245</v>
      </c>
      <c r="E44" s="4" t="s">
        <v>220</v>
      </c>
      <c r="F44" s="5" t="s">
        <v>786</v>
      </c>
      <c r="G44" s="5" t="s">
        <v>787</v>
      </c>
      <c r="H44" s="5" t="s">
        <v>789</v>
      </c>
      <c r="I44" s="7" t="s">
        <v>16</v>
      </c>
      <c r="J44" s="7">
        <v>20170601</v>
      </c>
      <c r="K44" s="18">
        <v>43</v>
      </c>
      <c r="L44" s="4" t="str">
        <f t="shared" ref="L44:L50" si="3">"match (a"&amp;K44&amp;"{id:'"&amp;B44&amp;"'}) "&amp;"match (b"&amp;K44&amp;"{id:'"&amp;D44&amp;"'}) "</f>
        <v xml:space="preserve">match (a43{id:'RS000002'}) match (b43{id:'TC00003'}) </v>
      </c>
      <c r="M44" s="4" t="str">
        <f t="shared" si="1"/>
        <v>create (a43)-[r43:engage{id:'rel23043', type:'isFurtherReading', kr:'~에 대해 더 읽기', en:'has further reading', user:'lyndsey', date:'20170601'}]-&gt;(b43)</v>
      </c>
      <c r="N44" s="4" t="s">
        <v>17</v>
      </c>
    </row>
    <row r="45" spans="1:14" x14ac:dyDescent="0.3">
      <c r="A45" s="5">
        <v>23044</v>
      </c>
      <c r="B45" s="4" t="s">
        <v>782</v>
      </c>
      <c r="C45" s="4" t="s">
        <v>783</v>
      </c>
      <c r="D45" s="4" t="s">
        <v>245</v>
      </c>
      <c r="E45" s="4" t="s">
        <v>220</v>
      </c>
      <c r="F45" s="5" t="s">
        <v>786</v>
      </c>
      <c r="G45" s="5" t="s">
        <v>787</v>
      </c>
      <c r="H45" s="5" t="s">
        <v>789</v>
      </c>
      <c r="I45" s="7" t="s">
        <v>16</v>
      </c>
      <c r="J45" s="7">
        <v>20170601</v>
      </c>
      <c r="K45" s="18">
        <v>44</v>
      </c>
      <c r="L45" s="4" t="str">
        <f t="shared" si="3"/>
        <v xml:space="preserve">match (a44{id:'RS000004'}) match (b44{id:'TC00003'}) </v>
      </c>
      <c r="M45" s="4" t="str">
        <f t="shared" si="1"/>
        <v>create (a44)-[r44:engage{id:'rel23044', type:'isFurtherReading', kr:'~에 대해 더 읽기', en:'has further reading', user:'lyndsey', date:'20170601'}]-&gt;(b44)</v>
      </c>
      <c r="N45" s="4" t="s">
        <v>17</v>
      </c>
    </row>
    <row r="46" spans="1:14" x14ac:dyDescent="0.3">
      <c r="A46" s="5">
        <v>23045</v>
      </c>
      <c r="B46" s="4" t="s">
        <v>784</v>
      </c>
      <c r="C46" s="4" t="s">
        <v>404</v>
      </c>
      <c r="D46" s="4" t="s">
        <v>245</v>
      </c>
      <c r="E46" s="4" t="s">
        <v>220</v>
      </c>
      <c r="F46" s="5" t="s">
        <v>786</v>
      </c>
      <c r="G46" s="5" t="s">
        <v>787</v>
      </c>
      <c r="H46" s="5" t="s">
        <v>789</v>
      </c>
      <c r="I46" s="7" t="s">
        <v>16</v>
      </c>
      <c r="J46" s="7">
        <v>20170601</v>
      </c>
      <c r="K46" s="18">
        <v>45</v>
      </c>
      <c r="L46" s="4" t="str">
        <f t="shared" si="3"/>
        <v xml:space="preserve">match (a45{id:'RS000005'}) match (b45{id:'TC00003'}) </v>
      </c>
      <c r="M46" s="4" t="str">
        <f t="shared" si="1"/>
        <v>create (a45)-[r45:engage{id:'rel23045', type:'isFurtherReading', kr:'~에 대해 더 읽기', en:'has further reading', user:'lyndsey', date:'20170601'}]-&gt;(b45)</v>
      </c>
      <c r="N46" s="4" t="s">
        <v>17</v>
      </c>
    </row>
    <row r="47" spans="1:14" x14ac:dyDescent="0.3">
      <c r="A47" s="5">
        <v>23046</v>
      </c>
      <c r="B47" s="4" t="s">
        <v>417</v>
      </c>
      <c r="C47" s="4" t="s">
        <v>418</v>
      </c>
      <c r="D47" s="4" t="s">
        <v>375</v>
      </c>
      <c r="E47" s="4" t="s">
        <v>33</v>
      </c>
      <c r="F47" s="5" t="s">
        <v>786</v>
      </c>
      <c r="G47" s="5" t="s">
        <v>787</v>
      </c>
      <c r="H47" s="5" t="s">
        <v>789</v>
      </c>
      <c r="I47" s="7" t="s">
        <v>16</v>
      </c>
      <c r="J47" s="7">
        <v>20170601</v>
      </c>
      <c r="K47" s="18">
        <v>46</v>
      </c>
      <c r="L47" s="4" t="str">
        <f t="shared" si="3"/>
        <v xml:space="preserve">match (a46{id:'RS000006'}) match (b46{id:'TC00007'}) </v>
      </c>
      <c r="M47" s="4" t="str">
        <f t="shared" si="1"/>
        <v>create (a46)-[r46:engage{id:'rel23046', type:'isFurtherReading', kr:'~에 대해 더 읽기', en:'has further reading', user:'lyndsey', date:'20170601'}]-&gt;(b46)</v>
      </c>
      <c r="N47" s="4" t="s">
        <v>17</v>
      </c>
    </row>
    <row r="48" spans="1:14" x14ac:dyDescent="0.3">
      <c r="A48" s="5">
        <v>23047</v>
      </c>
      <c r="B48" s="4" t="s">
        <v>709</v>
      </c>
      <c r="C48" s="4" t="s">
        <v>37</v>
      </c>
      <c r="D48" s="4" t="s">
        <v>244</v>
      </c>
      <c r="E48" s="4" t="s">
        <v>37</v>
      </c>
      <c r="F48" s="5" t="s">
        <v>786</v>
      </c>
      <c r="G48" s="5" t="s">
        <v>787</v>
      </c>
      <c r="H48" s="5" t="s">
        <v>789</v>
      </c>
      <c r="I48" s="7" t="s">
        <v>16</v>
      </c>
      <c r="J48" s="7">
        <v>20170601</v>
      </c>
      <c r="K48" s="18">
        <v>47</v>
      </c>
      <c r="L48" s="4" t="str">
        <f t="shared" si="3"/>
        <v xml:space="preserve">match (a47{id:'RS000007'}) match (b47{id:'TC00005'}) </v>
      </c>
      <c r="M48" s="4" t="str">
        <f t="shared" si="1"/>
        <v>create (a47)-[r47:engage{id:'rel23047', type:'isFurtherReading', kr:'~에 대해 더 읽기', en:'has further reading', user:'lyndsey', date:'20170601'}]-&gt;(b47)</v>
      </c>
      <c r="N48" s="4" t="s">
        <v>17</v>
      </c>
    </row>
    <row r="49" spans="1:14" x14ac:dyDescent="0.3">
      <c r="A49" s="5">
        <v>23048</v>
      </c>
      <c r="B49" s="4" t="s">
        <v>710</v>
      </c>
      <c r="C49" s="4" t="s">
        <v>37</v>
      </c>
      <c r="D49" s="4" t="s">
        <v>244</v>
      </c>
      <c r="E49" s="4" t="s">
        <v>37</v>
      </c>
      <c r="F49" s="5" t="s">
        <v>786</v>
      </c>
      <c r="G49" s="5" t="s">
        <v>787</v>
      </c>
      <c r="H49" s="5" t="s">
        <v>789</v>
      </c>
      <c r="I49" s="7" t="s">
        <v>16</v>
      </c>
      <c r="J49" s="7">
        <v>20170601</v>
      </c>
      <c r="K49" s="18">
        <v>48</v>
      </c>
      <c r="L49" s="4" t="str">
        <f t="shared" si="3"/>
        <v xml:space="preserve">match (a48{id:'RS000008'}) match (b48{id:'TC00005'}) </v>
      </c>
      <c r="M49" s="4" t="str">
        <f t="shared" si="1"/>
        <v>create (a48)-[r48:engage{id:'rel23048', type:'isFurtherReading', kr:'~에 대해 더 읽기', en:'has further reading', user:'lyndsey', date:'20170601'}]-&gt;(b48)</v>
      </c>
      <c r="N49" s="4" t="s">
        <v>17</v>
      </c>
    </row>
    <row r="50" spans="1:14" x14ac:dyDescent="0.3">
      <c r="A50" s="5">
        <v>23049</v>
      </c>
      <c r="B50" s="4" t="s">
        <v>785</v>
      </c>
      <c r="C50" s="4" t="s">
        <v>277</v>
      </c>
      <c r="D50" s="4" t="s">
        <v>472</v>
      </c>
      <c r="E50" s="4" t="s">
        <v>277</v>
      </c>
      <c r="F50" s="5" t="s">
        <v>786</v>
      </c>
      <c r="G50" s="5" t="s">
        <v>787</v>
      </c>
      <c r="H50" s="5" t="s">
        <v>789</v>
      </c>
      <c r="I50" s="7" t="s">
        <v>16</v>
      </c>
      <c r="J50" s="7">
        <v>20170601</v>
      </c>
      <c r="K50" s="18">
        <v>49</v>
      </c>
      <c r="L50" s="4" t="str">
        <f t="shared" si="3"/>
        <v xml:space="preserve">match (a49{id:'RS000009'}) match (b49{id:'RP000034'}) </v>
      </c>
      <c r="M50" s="4" t="str">
        <f t="shared" si="1"/>
        <v>create (a49)-[r49:engage{id:'rel23049', type:'isFurtherReading', kr:'~에 대해 더 읽기', en:'has further reading', user:'lyndsey', date:'20170601'}]-&gt;(b49)</v>
      </c>
      <c r="N50" s="4" t="s">
        <v>17</v>
      </c>
    </row>
  </sheetData>
  <autoFilter ref="A1:P5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M2" sqref="M2:O14"/>
    </sheetView>
  </sheetViews>
  <sheetFormatPr defaultRowHeight="11.5" x14ac:dyDescent="0.3"/>
  <cols>
    <col min="1" max="1" width="5.1796875" style="5" customWidth="1"/>
    <col min="2" max="2" width="8.7265625" style="5"/>
    <col min="3" max="3" width="10.36328125" style="5" customWidth="1"/>
    <col min="4" max="4" width="9.1796875" style="5" customWidth="1"/>
    <col min="5" max="5" width="8.7265625" style="5"/>
    <col min="6" max="6" width="14.1796875" style="5" customWidth="1"/>
    <col min="7" max="7" width="12" style="5" customWidth="1"/>
    <col min="8" max="8" width="6.1796875" style="5" customWidth="1"/>
    <col min="9" max="9" width="8.1796875" style="5" customWidth="1"/>
    <col min="10" max="12" width="8.7265625" style="5"/>
    <col min="13" max="13" width="21.08984375" style="5" customWidth="1"/>
    <col min="14" max="14" width="27.26953125" style="5" customWidth="1"/>
    <col min="15" max="16384" width="8.7265625" style="5"/>
  </cols>
  <sheetData>
    <row r="1" spans="1:15" s="1" customFormat="1" x14ac:dyDescent="0.45">
      <c r="A1" s="1" t="s">
        <v>807</v>
      </c>
      <c r="B1" s="1" t="s">
        <v>0</v>
      </c>
      <c r="D1" s="1" t="s">
        <v>1</v>
      </c>
      <c r="F1" s="1" t="s">
        <v>113</v>
      </c>
      <c r="G1" s="1" t="s">
        <v>238</v>
      </c>
      <c r="H1" s="1" t="s">
        <v>239</v>
      </c>
      <c r="I1" s="1" t="s">
        <v>240</v>
      </c>
      <c r="J1" s="3" t="s">
        <v>247</v>
      </c>
      <c r="K1" s="3" t="s">
        <v>248</v>
      </c>
      <c r="L1" s="1" t="s">
        <v>6</v>
      </c>
      <c r="M1" s="3" t="s">
        <v>7</v>
      </c>
      <c r="N1" s="3" t="s">
        <v>8</v>
      </c>
      <c r="O1" s="3"/>
    </row>
    <row r="2" spans="1:15" x14ac:dyDescent="0.3">
      <c r="A2" s="5">
        <v>12001</v>
      </c>
      <c r="B2" s="4" t="s">
        <v>213</v>
      </c>
      <c r="C2" s="2" t="s">
        <v>212</v>
      </c>
      <c r="D2" s="2">
        <v>15920000</v>
      </c>
      <c r="E2" s="2">
        <v>15920523</v>
      </c>
      <c r="F2" s="6" t="s">
        <v>105</v>
      </c>
      <c r="G2" s="2" t="s">
        <v>215</v>
      </c>
      <c r="J2" s="5" t="s">
        <v>16</v>
      </c>
      <c r="K2" s="5">
        <v>20170601</v>
      </c>
      <c r="L2" s="5">
        <v>1</v>
      </c>
      <c r="M2" s="4" t="str">
        <f>"match (a"&amp;L2&amp;"{id:'"&amp;B2&amp;"'}) "&amp;"match (b"&amp;L2&amp;"{id:'"&amp;D2&amp;"'}) "</f>
        <v xml:space="preserve">match (a1{id:'IE000004'}) match (b1{id:'15920000'}) </v>
      </c>
      <c r="N2" s="4" t="str">
        <f>"create (a"&amp;L2&amp;")-[r"&amp;L2&amp;":occurs{id:'rel"&amp;A2&amp;"', type:'"&amp;F2&amp;"', kr:'"&amp;H2&amp;"', en:'"&amp;G2&amp;"', ref:'"&amp;I2&amp;"', user:'"&amp;J2&amp;"', date:'"&amp;K2&amp;"'}]-&gt;(b"&amp;L2&amp;")"</f>
        <v>create (a1)-[r1:occurs{id:'rel12001', type:'start', kr:'', en:'started in', ref:'', user:'lyndsey', date:'20170601'}]-&gt;(b1)</v>
      </c>
      <c r="O2" s="4" t="s">
        <v>17</v>
      </c>
    </row>
    <row r="3" spans="1:15" x14ac:dyDescent="0.3">
      <c r="A3" s="5">
        <v>12002</v>
      </c>
      <c r="B3" s="4" t="s">
        <v>213</v>
      </c>
      <c r="C3" s="2" t="s">
        <v>212</v>
      </c>
      <c r="D3" s="2">
        <v>15980000</v>
      </c>
      <c r="E3" s="2">
        <v>1598</v>
      </c>
      <c r="F3" s="2" t="s">
        <v>191</v>
      </c>
      <c r="G3" s="2" t="s">
        <v>216</v>
      </c>
      <c r="J3" s="5" t="s">
        <v>16</v>
      </c>
      <c r="K3" s="5">
        <v>20170601</v>
      </c>
      <c r="L3" s="5">
        <v>2</v>
      </c>
      <c r="M3" s="4" t="str">
        <f t="shared" ref="M3:M14" si="0">"match (a"&amp;L3&amp;"{id:'"&amp;B3&amp;"'}) "&amp;"match (b"&amp;L3&amp;"{id:'"&amp;D3&amp;"'}) "</f>
        <v xml:space="preserve">match (a2{id:'IE000004'}) match (b2{id:'15980000'}) </v>
      </c>
      <c r="N3" s="4" t="str">
        <f t="shared" ref="N3:N14" si="1">"create (a"&amp;L3&amp;")-[r"&amp;L3&amp;":occurs{id:'rel"&amp;A3&amp;"', type:'"&amp;F3&amp;"', kr:'"&amp;H3&amp;"', en:'"&amp;G3&amp;"', ref:'"&amp;I3&amp;"', user:'"&amp;J3&amp;"', date:'"&amp;K3&amp;"'}]-&gt;(b"&amp;L3&amp;")"</f>
        <v>create (a2)-[r2:occurs{id:'rel12002', type:'end', kr:'', en:'ended in', ref:'', user:'lyndsey', date:'20170601'}]-&gt;(b2)</v>
      </c>
      <c r="O3" s="4" t="s">
        <v>17</v>
      </c>
    </row>
    <row r="4" spans="1:15" x14ac:dyDescent="0.3">
      <c r="A4" s="5">
        <v>12003</v>
      </c>
      <c r="B4" s="4" t="s">
        <v>668</v>
      </c>
      <c r="C4" s="4" t="s">
        <v>669</v>
      </c>
      <c r="D4" s="4" t="s">
        <v>664</v>
      </c>
      <c r="E4" s="4" t="s">
        <v>665</v>
      </c>
      <c r="F4" s="6" t="s">
        <v>670</v>
      </c>
      <c r="G4" s="6" t="s">
        <v>671</v>
      </c>
      <c r="J4" s="5" t="s">
        <v>16</v>
      </c>
      <c r="K4" s="5">
        <v>20170601</v>
      </c>
      <c r="L4" s="5">
        <v>3</v>
      </c>
      <c r="M4" s="4" t="str">
        <f t="shared" si="0"/>
        <v xml:space="preserve">match (a3{id:'IT000004'}) match (b3{id:'IT000009'}) </v>
      </c>
      <c r="N4" s="4" t="str">
        <f t="shared" si="1"/>
        <v>create (a3)-[r3:occurs{id:'rel12003', type:'occursDuring', kr:'', en:'occurs during', ref:'', user:'lyndsey', date:'20170601'}]-&gt;(b3)</v>
      </c>
      <c r="O4" s="4" t="s">
        <v>17</v>
      </c>
    </row>
    <row r="5" spans="1:15" x14ac:dyDescent="0.3">
      <c r="A5" s="5">
        <v>12004</v>
      </c>
      <c r="B5" s="4" t="s">
        <v>666</v>
      </c>
      <c r="C5" s="4" t="s">
        <v>667</v>
      </c>
      <c r="D5" s="4" t="s">
        <v>664</v>
      </c>
      <c r="E5" s="4" t="s">
        <v>665</v>
      </c>
      <c r="F5" s="6" t="s">
        <v>670</v>
      </c>
      <c r="G5" s="6" t="s">
        <v>671</v>
      </c>
      <c r="J5" s="5" t="s">
        <v>16</v>
      </c>
      <c r="K5" s="5">
        <v>20170601</v>
      </c>
      <c r="L5" s="5">
        <v>4</v>
      </c>
      <c r="M5" s="4" t="str">
        <f t="shared" si="0"/>
        <v xml:space="preserve">match (a4{id:'IT000007'}) match (b4{id:'IT000009'}) </v>
      </c>
      <c r="N5" s="4" t="str">
        <f t="shared" si="1"/>
        <v>create (a4)-[r4:occurs{id:'rel12004', type:'occursDuring', kr:'', en:'occurs during', ref:'', user:'lyndsey', date:'20170601'}]-&gt;(b4)</v>
      </c>
      <c r="O5" s="4" t="s">
        <v>17</v>
      </c>
    </row>
    <row r="6" spans="1:15" x14ac:dyDescent="0.3">
      <c r="A6" s="5">
        <v>12005</v>
      </c>
      <c r="B6" s="4" t="s">
        <v>668</v>
      </c>
      <c r="C6" s="4" t="s">
        <v>669</v>
      </c>
      <c r="D6" s="4" t="s">
        <v>666</v>
      </c>
      <c r="E6" s="4" t="s">
        <v>667</v>
      </c>
      <c r="F6" s="6" t="s">
        <v>673</v>
      </c>
      <c r="G6" s="6" t="s">
        <v>672</v>
      </c>
      <c r="J6" s="5" t="s">
        <v>16</v>
      </c>
      <c r="K6" s="5">
        <v>20170601</v>
      </c>
      <c r="L6" s="5">
        <v>5</v>
      </c>
      <c r="M6" s="4" t="str">
        <f t="shared" si="0"/>
        <v xml:space="preserve">match (a5{id:'IT000004'}) match (b5{id:'IT000007'}) </v>
      </c>
      <c r="N6" s="4" t="str">
        <f t="shared" si="1"/>
        <v>create (a5)-[r5:occurs{id:'rel12005', type:'occursBefore', kr:'', en:'occurs before', ref:'', user:'lyndsey', date:'20170601'}]-&gt;(b5)</v>
      </c>
      <c r="O6" s="4" t="s">
        <v>17</v>
      </c>
    </row>
    <row r="7" spans="1:15" x14ac:dyDescent="0.3">
      <c r="A7" s="5">
        <v>12006</v>
      </c>
      <c r="B7" s="4" t="s">
        <v>213</v>
      </c>
      <c r="C7" s="2" t="s">
        <v>212</v>
      </c>
      <c r="D7" s="4" t="s">
        <v>666</v>
      </c>
      <c r="E7" s="4" t="s">
        <v>667</v>
      </c>
      <c r="F7" s="6" t="s">
        <v>670</v>
      </c>
      <c r="G7" s="6" t="s">
        <v>671</v>
      </c>
      <c r="J7" s="5" t="s">
        <v>16</v>
      </c>
      <c r="K7" s="5">
        <v>20170601</v>
      </c>
      <c r="L7" s="5">
        <v>6</v>
      </c>
      <c r="M7" s="4" t="str">
        <f t="shared" si="0"/>
        <v xml:space="preserve">match (a6{id:'IE000004'}) match (b6{id:'IT000007'}) </v>
      </c>
      <c r="N7" s="4" t="str">
        <f t="shared" si="1"/>
        <v>create (a6)-[r6:occurs{id:'rel12006', type:'occursDuring', kr:'', en:'occurs during', ref:'', user:'lyndsey', date:'20170601'}]-&gt;(b6)</v>
      </c>
      <c r="O7" s="4" t="s">
        <v>17</v>
      </c>
    </row>
    <row r="8" spans="1:15" x14ac:dyDescent="0.3">
      <c r="A8" s="5">
        <v>12007</v>
      </c>
      <c r="B8" s="4" t="s">
        <v>686</v>
      </c>
      <c r="C8" s="4" t="s">
        <v>687</v>
      </c>
      <c r="D8" s="4" t="s">
        <v>213</v>
      </c>
      <c r="E8" s="2" t="s">
        <v>212</v>
      </c>
      <c r="F8" s="6" t="s">
        <v>670</v>
      </c>
      <c r="G8" s="6" t="s">
        <v>671</v>
      </c>
      <c r="J8" s="5" t="s">
        <v>16</v>
      </c>
      <c r="K8" s="5">
        <v>20170601</v>
      </c>
      <c r="L8" s="5">
        <v>7</v>
      </c>
      <c r="M8" s="4" t="str">
        <f t="shared" si="0"/>
        <v xml:space="preserve">match (a7{id:'IE000009'}) match (b7{id:'IE000004'}) </v>
      </c>
      <c r="N8" s="4" t="str">
        <f t="shared" si="1"/>
        <v>create (a7)-[r7:occurs{id:'rel12007', type:'occursDuring', kr:'', en:'occurs during', ref:'', user:'lyndsey', date:'20170601'}]-&gt;(b7)</v>
      </c>
      <c r="O8" s="4" t="s">
        <v>17</v>
      </c>
    </row>
    <row r="9" spans="1:15" x14ac:dyDescent="0.3">
      <c r="A9" s="5">
        <v>12008</v>
      </c>
      <c r="B9" s="4" t="s">
        <v>686</v>
      </c>
      <c r="C9" s="4" t="s">
        <v>687</v>
      </c>
      <c r="D9" s="5">
        <v>15920524</v>
      </c>
      <c r="F9" s="6" t="s">
        <v>105</v>
      </c>
      <c r="G9" s="2" t="s">
        <v>215</v>
      </c>
      <c r="J9" s="5" t="s">
        <v>16</v>
      </c>
      <c r="K9" s="5">
        <v>20170601</v>
      </c>
      <c r="L9" s="5">
        <v>8</v>
      </c>
      <c r="M9" s="4" t="str">
        <f t="shared" si="0"/>
        <v xml:space="preserve">match (a8{id:'IE000009'}) match (b8{id:'15920524'}) </v>
      </c>
      <c r="N9" s="4" t="str">
        <f t="shared" si="1"/>
        <v>create (a8)-[r8:occurs{id:'rel12008', type:'start', kr:'', en:'started in', ref:'', user:'lyndsey', date:'20170601'}]-&gt;(b8)</v>
      </c>
      <c r="O9" s="4" t="s">
        <v>17</v>
      </c>
    </row>
    <row r="10" spans="1:15" x14ac:dyDescent="0.3">
      <c r="A10" s="5">
        <v>12009</v>
      </c>
      <c r="B10" s="4" t="s">
        <v>686</v>
      </c>
      <c r="C10" s="4" t="s">
        <v>687</v>
      </c>
      <c r="D10" s="5">
        <v>15920525</v>
      </c>
      <c r="F10" s="2" t="s">
        <v>191</v>
      </c>
      <c r="G10" s="2" t="s">
        <v>216</v>
      </c>
      <c r="J10" s="5" t="s">
        <v>16</v>
      </c>
      <c r="K10" s="5">
        <v>20170601</v>
      </c>
      <c r="L10" s="5">
        <v>9</v>
      </c>
      <c r="M10" s="4" t="str">
        <f t="shared" si="0"/>
        <v xml:space="preserve">match (a9{id:'IE000009'}) match (b9{id:'15920525'}) </v>
      </c>
      <c r="N10" s="4" t="str">
        <f t="shared" si="1"/>
        <v>create (a9)-[r9:occurs{id:'rel12009', type:'end', kr:'', en:'ended in', ref:'', user:'lyndsey', date:'20170601'}]-&gt;(b9)</v>
      </c>
      <c r="O10" s="4" t="s">
        <v>17</v>
      </c>
    </row>
    <row r="11" spans="1:15" x14ac:dyDescent="0.3">
      <c r="A11" s="5">
        <v>12010</v>
      </c>
      <c r="B11" s="4" t="s">
        <v>769</v>
      </c>
      <c r="C11" s="4" t="s">
        <v>770</v>
      </c>
      <c r="D11" s="4" t="s">
        <v>644</v>
      </c>
      <c r="F11" s="6" t="s">
        <v>670</v>
      </c>
      <c r="G11" s="6" t="s">
        <v>671</v>
      </c>
      <c r="J11" s="5" t="s">
        <v>16</v>
      </c>
      <c r="K11" s="5">
        <v>20170601</v>
      </c>
      <c r="L11" s="5">
        <v>10</v>
      </c>
      <c r="M11" s="4" t="str">
        <f t="shared" si="0"/>
        <v xml:space="preserve">match (a10{id:'IT000011'}) match (b10{id:'IT000008'}) </v>
      </c>
      <c r="N11" s="4" t="str">
        <f t="shared" si="1"/>
        <v>create (a10)-[r10:occurs{id:'rel12010', type:'occursDuring', kr:'', en:'occurs during', ref:'', user:'lyndsey', date:'20170601'}]-&gt;(b10)</v>
      </c>
      <c r="O11" s="4" t="s">
        <v>17</v>
      </c>
    </row>
    <row r="12" spans="1:15" x14ac:dyDescent="0.3">
      <c r="A12" s="5">
        <v>12011</v>
      </c>
      <c r="B12" s="4" t="s">
        <v>771</v>
      </c>
      <c r="C12" s="4" t="s">
        <v>772</v>
      </c>
      <c r="D12" s="4" t="s">
        <v>645</v>
      </c>
      <c r="F12" s="6" t="s">
        <v>670</v>
      </c>
      <c r="G12" s="6" t="s">
        <v>671</v>
      </c>
      <c r="J12" s="5" t="s">
        <v>16</v>
      </c>
      <c r="K12" s="5">
        <v>20170601</v>
      </c>
      <c r="L12" s="5">
        <v>11</v>
      </c>
      <c r="M12" s="4" t="str">
        <f t="shared" si="0"/>
        <v xml:space="preserve">match (a11{id:'IT000012'}) match (b11{id:'IT000005'}) </v>
      </c>
      <c r="N12" s="4" t="str">
        <f t="shared" si="1"/>
        <v>create (a11)-[r11:occurs{id:'rel12011', type:'occursDuring', kr:'', en:'occurs during', ref:'', user:'lyndsey', date:'20170601'}]-&gt;(b11)</v>
      </c>
      <c r="O12" s="4" t="s">
        <v>17</v>
      </c>
    </row>
    <row r="13" spans="1:15" x14ac:dyDescent="0.3">
      <c r="A13" s="5">
        <v>12012</v>
      </c>
      <c r="B13" s="4" t="s">
        <v>773</v>
      </c>
      <c r="C13" s="4" t="s">
        <v>774</v>
      </c>
      <c r="D13" s="4" t="s">
        <v>769</v>
      </c>
      <c r="E13" s="4" t="s">
        <v>770</v>
      </c>
      <c r="F13" s="6" t="s">
        <v>670</v>
      </c>
      <c r="G13" s="6" t="s">
        <v>671</v>
      </c>
      <c r="J13" s="5" t="s">
        <v>16</v>
      </c>
      <c r="K13" s="5">
        <v>20170601</v>
      </c>
      <c r="L13" s="5">
        <v>12</v>
      </c>
      <c r="M13" s="4" t="str">
        <f t="shared" si="0"/>
        <v xml:space="preserve">match (a12{id:'IT000001'}) match (b12{id:'IT000011'}) </v>
      </c>
      <c r="N13" s="4" t="str">
        <f t="shared" si="1"/>
        <v>create (a12)-[r12:occurs{id:'rel12012', type:'occursDuring', kr:'', en:'occurs during', ref:'', user:'lyndsey', date:'20170601'}]-&gt;(b12)</v>
      </c>
      <c r="O13" s="4" t="s">
        <v>17</v>
      </c>
    </row>
    <row r="14" spans="1:15" x14ac:dyDescent="0.3">
      <c r="A14" s="5">
        <v>12013</v>
      </c>
      <c r="B14" s="4" t="s">
        <v>775</v>
      </c>
      <c r="C14" s="4" t="s">
        <v>776</v>
      </c>
      <c r="D14" s="4" t="s">
        <v>771</v>
      </c>
      <c r="E14" s="4" t="s">
        <v>772</v>
      </c>
      <c r="F14" s="6" t="s">
        <v>670</v>
      </c>
      <c r="G14" s="6" t="s">
        <v>671</v>
      </c>
      <c r="J14" s="5" t="s">
        <v>16</v>
      </c>
      <c r="K14" s="5">
        <v>20170601</v>
      </c>
      <c r="L14" s="5">
        <v>13</v>
      </c>
      <c r="M14" s="4" t="str">
        <f t="shared" si="0"/>
        <v xml:space="preserve">match (a13{id:'IT000002'}) match (b13{id:'IT000012'}) </v>
      </c>
      <c r="N14" s="4" t="str">
        <f t="shared" si="1"/>
        <v>create (a13)-[r13:occurs{id:'rel12013', type:'occursDuring', kr:'', en:'occurs during', ref:'', user:'lyndsey', date:'20170601'}]-&gt;(b13)</v>
      </c>
      <c r="O14" s="4" t="s">
        <v>17</v>
      </c>
    </row>
  </sheetData>
  <autoFilter ref="B1:O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opLeftCell="B1" workbookViewId="0">
      <selection activeCell="M2" sqref="M2:N2"/>
    </sheetView>
  </sheetViews>
  <sheetFormatPr defaultRowHeight="11.5" x14ac:dyDescent="0.45"/>
  <cols>
    <col min="1" max="2" width="8.7265625" style="2"/>
    <col min="3" max="3" width="8.26953125" style="2" customWidth="1"/>
    <col min="4" max="4" width="6.6328125" style="2" customWidth="1"/>
    <col min="5" max="5" width="9.6328125" style="2" customWidth="1"/>
    <col min="6" max="6" width="7.7265625" style="2" customWidth="1"/>
    <col min="7" max="9" width="8.6328125" style="2" customWidth="1"/>
    <col min="10" max="10" width="7.7265625" style="4" customWidth="1"/>
    <col min="11" max="11" width="7.81640625" style="4" customWidth="1"/>
    <col min="12" max="12" width="4.26953125" style="2" customWidth="1"/>
    <col min="13" max="13" width="33.6328125" style="4" customWidth="1"/>
    <col min="14" max="14" width="44.36328125" style="4" customWidth="1"/>
    <col min="15" max="15" width="8.7265625" style="4"/>
    <col min="16" max="16384" width="8.7265625" style="2"/>
  </cols>
  <sheetData>
    <row r="1" spans="1:15" s="1" customFormat="1" x14ac:dyDescent="0.45">
      <c r="A1" s="1" t="s">
        <v>807</v>
      </c>
      <c r="B1" s="1" t="s">
        <v>0</v>
      </c>
      <c r="C1" s="1" t="s">
        <v>1</v>
      </c>
      <c r="E1" s="1" t="s">
        <v>113</v>
      </c>
      <c r="F1" s="1" t="s">
        <v>238</v>
      </c>
      <c r="G1" s="1" t="s">
        <v>239</v>
      </c>
      <c r="H1" s="1" t="s">
        <v>186</v>
      </c>
      <c r="I1" s="1" t="s">
        <v>240</v>
      </c>
      <c r="J1" s="3" t="s">
        <v>247</v>
      </c>
      <c r="K1" s="3" t="s">
        <v>248</v>
      </c>
      <c r="L1" s="1" t="s">
        <v>6</v>
      </c>
      <c r="M1" s="3" t="s">
        <v>7</v>
      </c>
      <c r="N1" s="3" t="s">
        <v>8</v>
      </c>
      <c r="O1" s="3"/>
    </row>
    <row r="2" spans="1:15" x14ac:dyDescent="0.3">
      <c r="A2" s="2">
        <v>13001</v>
      </c>
      <c r="B2" s="4" t="s">
        <v>16</v>
      </c>
      <c r="C2" s="4" t="s">
        <v>11</v>
      </c>
      <c r="D2" s="4" t="s">
        <v>12</v>
      </c>
      <c r="E2" s="5" t="s">
        <v>185</v>
      </c>
      <c r="F2" s="5" t="s">
        <v>187</v>
      </c>
      <c r="G2" s="2" t="s">
        <v>189</v>
      </c>
      <c r="H2" s="2" t="s">
        <v>188</v>
      </c>
      <c r="J2" s="7" t="s">
        <v>16</v>
      </c>
      <c r="K2" s="7">
        <v>20170602</v>
      </c>
      <c r="L2" s="2">
        <v>1</v>
      </c>
      <c r="M2" s="4" t="str">
        <f>"match (a"&amp;L2&amp;"{id:'"&amp;B2&amp;"'}) "&amp;"match (b"&amp;L2&amp;"{id:'"&amp;C2&amp;"'}) "</f>
        <v xml:space="preserve">match (a1{id:'lyndsey'}) match (b1{id:'CT000097'}) </v>
      </c>
      <c r="N2" s="4" t="str">
        <f>"create (a"&amp;L2&amp;")-[r"&amp;L2&amp;":meta{id:'rel"&amp;A2&amp;"',  type:'"&amp;E2&amp;"', kr:'"&amp;G2&amp;"', en:'"&amp;F2&amp;"', attribute:'"&amp;H2&amp;"', ref:'"&amp;I2&amp;"', user:'"&amp;J2&amp;"', date:'"&amp;K2&amp;"'}]-&gt;(b"&amp;L2&amp;")"</f>
        <v>create (a1)-[r1:meta{id:'rel13001',  type:'meta_edited', kr:'수정하였다', en:'edited', attribute:'def_en', ref:'', user:'lyndsey', date:'20170602'}]-&gt;(b1)</v>
      </c>
      <c r="O2" s="4" t="s">
        <v>17</v>
      </c>
    </row>
  </sheetData>
  <autoFilter ref="B1:O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4"/>
  <sheetViews>
    <sheetView tabSelected="1" topLeftCell="A172" workbookViewId="0">
      <selection activeCell="N180" sqref="N180:P182"/>
    </sheetView>
  </sheetViews>
  <sheetFormatPr defaultRowHeight="11.5" x14ac:dyDescent="0.45"/>
  <cols>
    <col min="1" max="1" width="5.1796875" style="2" customWidth="1"/>
    <col min="2" max="2" width="8.7265625" style="2"/>
    <col min="3" max="3" width="17.7265625" style="2" customWidth="1"/>
    <col min="4" max="4" width="8.26953125" style="2" customWidth="1"/>
    <col min="5" max="5" width="13" style="2" customWidth="1"/>
    <col min="6" max="6" width="10.453125" style="2" customWidth="1"/>
    <col min="7" max="7" width="8.90625" style="2" customWidth="1"/>
    <col min="8" max="8" width="6.7265625" style="2" customWidth="1"/>
    <col min="9" max="9" width="5.7265625" style="2" customWidth="1"/>
    <col min="10" max="10" width="5" style="2" customWidth="1"/>
    <col min="11" max="11" width="7.7265625" style="4" customWidth="1"/>
    <col min="12" max="12" width="7.81640625" style="4" customWidth="1"/>
    <col min="13" max="13" width="4.26953125" style="2" customWidth="1"/>
    <col min="14" max="14" width="11.08984375" style="4" customWidth="1"/>
    <col min="15" max="15" width="16.1796875" style="4" customWidth="1"/>
    <col min="16" max="16" width="19.26953125" style="4" customWidth="1"/>
    <col min="17" max="16384" width="8.7265625" style="2"/>
  </cols>
  <sheetData>
    <row r="1" spans="1:16" s="1" customFormat="1" x14ac:dyDescent="0.45">
      <c r="A1" s="1" t="s">
        <v>807</v>
      </c>
      <c r="B1" s="1" t="s">
        <v>0</v>
      </c>
      <c r="D1" s="1" t="s">
        <v>1</v>
      </c>
      <c r="F1" s="1" t="s">
        <v>113</v>
      </c>
      <c r="G1" s="1" t="s">
        <v>238</v>
      </c>
      <c r="H1" s="1" t="s">
        <v>239</v>
      </c>
      <c r="I1" s="1" t="s">
        <v>240</v>
      </c>
      <c r="J1" s="1" t="s">
        <v>3</v>
      </c>
      <c r="K1" s="3" t="s">
        <v>247</v>
      </c>
      <c r="L1" s="3" t="s">
        <v>248</v>
      </c>
      <c r="M1" s="1" t="s">
        <v>6</v>
      </c>
      <c r="N1" s="3" t="s">
        <v>7</v>
      </c>
      <c r="O1" s="3" t="s">
        <v>8</v>
      </c>
      <c r="P1" s="3"/>
    </row>
    <row r="2" spans="1:16" x14ac:dyDescent="0.45">
      <c r="A2" s="2">
        <v>14001</v>
      </c>
      <c r="B2" s="7" t="s">
        <v>109</v>
      </c>
      <c r="C2" s="2" t="s">
        <v>110</v>
      </c>
      <c r="D2" s="4" t="s">
        <v>111</v>
      </c>
      <c r="E2" s="2" t="s">
        <v>112</v>
      </c>
      <c r="F2" s="8" t="s">
        <v>114</v>
      </c>
      <c r="G2" s="8" t="s">
        <v>115</v>
      </c>
      <c r="H2" s="8" t="s">
        <v>116</v>
      </c>
      <c r="K2" s="7" t="s">
        <v>16</v>
      </c>
      <c r="L2" s="7">
        <v>20170601</v>
      </c>
      <c r="M2" s="2">
        <v>1</v>
      </c>
      <c r="N2" s="4" t="str">
        <f t="shared" ref="N2:N33" si="0">"match (a"&amp;M2&amp;"{id:'"&amp;B2&amp;"'}) "&amp;"match (b"&amp;M2&amp;"{id:'"&amp;D2&amp;"'}) "</f>
        <v xml:space="preserve">match (a1{id:'CT000004'}) match (b1{id:'CT000005'}) </v>
      </c>
      <c r="O2" s="4" t="str">
        <f t="shared" ref="O2:O33" si="1">"create (a"&amp;M2&amp;")-[r"&amp;M2&amp;":type{id:'rel"&amp;A2&amp;"',  type:'"&amp;F2&amp;"', kr:'"&amp;H2&amp;"', en:'"&amp;G2&amp;"', user:'"&amp;K2&amp;"', date:'"&amp;L2&amp;"', ref:'"&amp;I2&amp;"', ver:'"&amp;J2&amp;"'}]-&gt;(b"&amp;M2&amp;")"</f>
        <v>create (a1)-[r1:type{id:'rel14001',  type:'hasType', kr:'~이다', en:'is a', user:'lyndsey', date:'20170601', ref:'', ver:''}]-&gt;(b1)</v>
      </c>
      <c r="P2" s="4" t="s">
        <v>17</v>
      </c>
    </row>
    <row r="3" spans="1:16" x14ac:dyDescent="0.45">
      <c r="A3" s="2">
        <v>14002</v>
      </c>
      <c r="B3" s="7" t="s">
        <v>44</v>
      </c>
      <c r="C3" s="8" t="s">
        <v>190</v>
      </c>
      <c r="D3" s="4" t="s">
        <v>123</v>
      </c>
      <c r="E3" s="2" t="s">
        <v>124</v>
      </c>
      <c r="F3" s="8" t="s">
        <v>114</v>
      </c>
      <c r="G3" s="8" t="s">
        <v>115</v>
      </c>
      <c r="H3" s="8" t="s">
        <v>116</v>
      </c>
      <c r="K3" s="7" t="s">
        <v>16</v>
      </c>
      <c r="L3" s="7">
        <v>20170601</v>
      </c>
      <c r="M3" s="2">
        <v>2</v>
      </c>
      <c r="N3" s="4" t="str">
        <f t="shared" si="0"/>
        <v xml:space="preserve">match (a2{id:'CT000006'}) match (b2{id:'CT000018'}) </v>
      </c>
      <c r="O3" s="4" t="str">
        <f t="shared" si="1"/>
        <v>create (a2)-[r2:type{id:'rel14002',  type:'hasType', kr:'~이다', en:'is a', user:'lyndsey', date:'20170601', ref:'', ver:''}]-&gt;(b2)</v>
      </c>
      <c r="P3" s="4" t="s">
        <v>17</v>
      </c>
    </row>
    <row r="4" spans="1:16" x14ac:dyDescent="0.45">
      <c r="A4" s="2">
        <v>14003</v>
      </c>
      <c r="B4" s="20" t="s">
        <v>117</v>
      </c>
      <c r="C4" s="20" t="s">
        <v>118</v>
      </c>
      <c r="D4" s="20" t="s">
        <v>119</v>
      </c>
      <c r="E4" s="20" t="s">
        <v>120</v>
      </c>
      <c r="F4" s="8" t="s">
        <v>114</v>
      </c>
      <c r="G4" s="8" t="s">
        <v>115</v>
      </c>
      <c r="H4" s="8" t="s">
        <v>116</v>
      </c>
      <c r="K4" s="7" t="s">
        <v>16</v>
      </c>
      <c r="L4" s="7">
        <v>20170601</v>
      </c>
      <c r="M4" s="2">
        <v>3</v>
      </c>
      <c r="N4" s="4" t="str">
        <f t="shared" si="0"/>
        <v xml:space="preserve">match (a3{id:'CT000007'}) match (b3{id:'CT000008'}) </v>
      </c>
      <c r="O4" s="4" t="str">
        <f t="shared" si="1"/>
        <v>create (a3)-[r3:type{id:'rel14003',  type:'hasType', kr:'~이다', en:'is a', user:'lyndsey', date:'20170601', ref:'', ver:''}]-&gt;(b3)</v>
      </c>
      <c r="P4" s="4" t="s">
        <v>17</v>
      </c>
    </row>
    <row r="5" spans="1:16" x14ac:dyDescent="0.45">
      <c r="A5" s="2">
        <v>14004</v>
      </c>
      <c r="B5" s="7" t="s">
        <v>119</v>
      </c>
      <c r="C5" s="7" t="s">
        <v>120</v>
      </c>
      <c r="D5" s="4" t="s">
        <v>121</v>
      </c>
      <c r="E5" s="2" t="s">
        <v>122</v>
      </c>
      <c r="F5" s="8" t="s">
        <v>114</v>
      </c>
      <c r="G5" s="8" t="s">
        <v>115</v>
      </c>
      <c r="H5" s="8" t="s">
        <v>116</v>
      </c>
      <c r="K5" s="7" t="s">
        <v>16</v>
      </c>
      <c r="L5" s="7">
        <v>20170601</v>
      </c>
      <c r="M5" s="2">
        <v>4</v>
      </c>
      <c r="N5" s="4" t="str">
        <f t="shared" si="0"/>
        <v xml:space="preserve">match (a4{id:'CT000008'}) match (b4{id:'CT000038'}) </v>
      </c>
      <c r="O5" s="4" t="str">
        <f t="shared" si="1"/>
        <v>create (a4)-[r4:type{id:'rel14004',  type:'hasType', kr:'~이다', en:'is a', user:'lyndsey', date:'20170601', ref:'', ver:''}]-&gt;(b4)</v>
      </c>
      <c r="P5" s="4" t="s">
        <v>17</v>
      </c>
    </row>
    <row r="6" spans="1:16" x14ac:dyDescent="0.45">
      <c r="A6" s="2">
        <v>14005</v>
      </c>
      <c r="B6" s="7" t="s">
        <v>49</v>
      </c>
      <c r="C6" s="2" t="s">
        <v>50</v>
      </c>
      <c r="D6" s="4" t="s">
        <v>123</v>
      </c>
      <c r="E6" s="2" t="s">
        <v>124</v>
      </c>
      <c r="F6" s="8" t="s">
        <v>114</v>
      </c>
      <c r="G6" s="8" t="s">
        <v>115</v>
      </c>
      <c r="H6" s="8" t="s">
        <v>116</v>
      </c>
      <c r="K6" s="7" t="s">
        <v>16</v>
      </c>
      <c r="L6" s="7">
        <v>20170601</v>
      </c>
      <c r="M6" s="2">
        <v>5</v>
      </c>
      <c r="N6" s="4" t="str">
        <f t="shared" si="0"/>
        <v xml:space="preserve">match (a5{id:'CT000009'}) match (b5{id:'CT000018'}) </v>
      </c>
      <c r="O6" s="4" t="str">
        <f t="shared" si="1"/>
        <v>create (a5)-[r5:type{id:'rel14005',  type:'hasType', kr:'~이다', en:'is a', user:'lyndsey', date:'20170601', ref:'', ver:''}]-&gt;(b5)</v>
      </c>
      <c r="P6" s="4" t="s">
        <v>17</v>
      </c>
    </row>
    <row r="7" spans="1:16" x14ac:dyDescent="0.45">
      <c r="A7" s="2">
        <v>14006</v>
      </c>
      <c r="B7" s="7" t="s">
        <v>45</v>
      </c>
      <c r="C7" s="2" t="s">
        <v>46</v>
      </c>
      <c r="D7" s="4" t="s">
        <v>123</v>
      </c>
      <c r="E7" s="2" t="s">
        <v>124</v>
      </c>
      <c r="F7" s="8" t="s">
        <v>114</v>
      </c>
      <c r="G7" s="8" t="s">
        <v>115</v>
      </c>
      <c r="H7" s="8" t="s">
        <v>116</v>
      </c>
      <c r="K7" s="7" t="s">
        <v>16</v>
      </c>
      <c r="L7" s="7">
        <v>20170601</v>
      </c>
      <c r="M7" s="2">
        <v>6</v>
      </c>
      <c r="N7" s="4" t="str">
        <f t="shared" si="0"/>
        <v xml:space="preserve">match (a6{id:'CT000017'}) match (b6{id:'CT000018'}) </v>
      </c>
      <c r="O7" s="4" t="str">
        <f t="shared" si="1"/>
        <v>create (a6)-[r6:type{id:'rel14006',  type:'hasType', kr:'~이다', en:'is a', user:'lyndsey', date:'20170601', ref:'', ver:''}]-&gt;(b6)</v>
      </c>
      <c r="P7" s="4" t="s">
        <v>17</v>
      </c>
    </row>
    <row r="8" spans="1:16" x14ac:dyDescent="0.45">
      <c r="A8" s="2">
        <v>14007</v>
      </c>
      <c r="B8" s="7" t="s">
        <v>125</v>
      </c>
      <c r="C8" s="7" t="s">
        <v>126</v>
      </c>
      <c r="D8" s="4" t="s">
        <v>121</v>
      </c>
      <c r="E8" s="2" t="s">
        <v>122</v>
      </c>
      <c r="F8" s="8" t="s">
        <v>114</v>
      </c>
      <c r="G8" s="8" t="s">
        <v>115</v>
      </c>
      <c r="H8" s="8" t="s">
        <v>116</v>
      </c>
      <c r="K8" s="7" t="s">
        <v>16</v>
      </c>
      <c r="L8" s="7">
        <v>20170601</v>
      </c>
      <c r="M8" s="2">
        <v>7</v>
      </c>
      <c r="N8" s="4" t="str">
        <f t="shared" si="0"/>
        <v xml:space="preserve">match (a7{id:'CT000019'}) match (b7{id:'CT000038'}) </v>
      </c>
      <c r="O8" s="4" t="str">
        <f t="shared" si="1"/>
        <v>create (a7)-[r7:type{id:'rel14007',  type:'hasType', kr:'~이다', en:'is a', user:'lyndsey', date:'20170601', ref:'', ver:''}]-&gt;(b7)</v>
      </c>
      <c r="P8" s="4" t="s">
        <v>17</v>
      </c>
    </row>
    <row r="9" spans="1:16" x14ac:dyDescent="0.45">
      <c r="A9" s="2">
        <v>14008</v>
      </c>
      <c r="B9" s="7" t="s">
        <v>127</v>
      </c>
      <c r="C9" s="7" t="s">
        <v>128</v>
      </c>
      <c r="D9" s="4" t="s">
        <v>129</v>
      </c>
      <c r="E9" s="2" t="s">
        <v>130</v>
      </c>
      <c r="F9" s="8" t="s">
        <v>114</v>
      </c>
      <c r="G9" s="8" t="s">
        <v>115</v>
      </c>
      <c r="H9" s="8" t="s">
        <v>116</v>
      </c>
      <c r="K9" s="7" t="s">
        <v>16</v>
      </c>
      <c r="L9" s="7">
        <v>20170601</v>
      </c>
      <c r="M9" s="2">
        <v>8</v>
      </c>
      <c r="N9" s="4" t="str">
        <f t="shared" si="0"/>
        <v xml:space="preserve">match (a8{id:'CT000020'}) match (b8{id:'CT000021'}) </v>
      </c>
      <c r="O9" s="4" t="str">
        <f t="shared" si="1"/>
        <v>create (a8)-[r8:type{id:'rel14008',  type:'hasType', kr:'~이다', en:'is a', user:'lyndsey', date:'20170601', ref:'', ver:''}]-&gt;(b8)</v>
      </c>
      <c r="P9" s="4" t="s">
        <v>17</v>
      </c>
    </row>
    <row r="10" spans="1:16" x14ac:dyDescent="0.45">
      <c r="A10" s="2">
        <v>14009</v>
      </c>
      <c r="B10" s="7" t="s">
        <v>47</v>
      </c>
      <c r="C10" s="2" t="s">
        <v>48</v>
      </c>
      <c r="D10" s="4" t="s">
        <v>123</v>
      </c>
      <c r="E10" s="2" t="s">
        <v>124</v>
      </c>
      <c r="F10" s="8" t="s">
        <v>114</v>
      </c>
      <c r="G10" s="8" t="s">
        <v>115</v>
      </c>
      <c r="H10" s="8" t="s">
        <v>116</v>
      </c>
      <c r="K10" s="7" t="s">
        <v>16</v>
      </c>
      <c r="L10" s="7">
        <v>20170601</v>
      </c>
      <c r="M10" s="2">
        <v>9</v>
      </c>
      <c r="N10" s="4" t="str">
        <f t="shared" si="0"/>
        <v xml:space="preserve">match (a9{id:'CT000022'}) match (b9{id:'CT000018'}) </v>
      </c>
      <c r="O10" s="4" t="str">
        <f t="shared" si="1"/>
        <v>create (a9)-[r9:type{id:'rel14009',  type:'hasType', kr:'~이다', en:'is a', user:'lyndsey', date:'20170601', ref:'', ver:''}]-&gt;(b9)</v>
      </c>
      <c r="P10" s="4" t="s">
        <v>17</v>
      </c>
    </row>
    <row r="11" spans="1:16" x14ac:dyDescent="0.45">
      <c r="A11" s="2">
        <v>14010</v>
      </c>
      <c r="B11" s="7" t="s">
        <v>131</v>
      </c>
      <c r="C11" s="2" t="s">
        <v>132</v>
      </c>
      <c r="D11" s="27" t="s">
        <v>121</v>
      </c>
      <c r="E11" s="2" t="s">
        <v>122</v>
      </c>
      <c r="F11" s="8" t="s">
        <v>114</v>
      </c>
      <c r="G11" s="8" t="s">
        <v>115</v>
      </c>
      <c r="H11" s="8" t="s">
        <v>116</v>
      </c>
      <c r="K11" s="7" t="s">
        <v>16</v>
      </c>
      <c r="L11" s="7">
        <v>20170601</v>
      </c>
      <c r="M11" s="2">
        <v>10</v>
      </c>
      <c r="N11" s="4" t="str">
        <f t="shared" si="0"/>
        <v xml:space="preserve">match (a10{id:'CT000037'}) match (b10{id:'CT000038'}) </v>
      </c>
      <c r="O11" s="4" t="str">
        <f t="shared" si="1"/>
        <v>create (a10)-[r10:type{id:'rel14010',  type:'hasType', kr:'~이다', en:'is a', user:'lyndsey', date:'20170601', ref:'', ver:''}]-&gt;(b10)</v>
      </c>
      <c r="P11" s="4" t="s">
        <v>17</v>
      </c>
    </row>
    <row r="12" spans="1:16" x14ac:dyDescent="0.45">
      <c r="A12" s="2">
        <v>14011</v>
      </c>
      <c r="B12" s="7" t="s">
        <v>133</v>
      </c>
      <c r="C12" s="8" t="s">
        <v>134</v>
      </c>
      <c r="D12" s="4" t="s">
        <v>121</v>
      </c>
      <c r="E12" s="2" t="s">
        <v>122</v>
      </c>
      <c r="F12" s="8" t="s">
        <v>114</v>
      </c>
      <c r="G12" s="8" t="s">
        <v>115</v>
      </c>
      <c r="H12" s="8" t="s">
        <v>116</v>
      </c>
      <c r="K12" s="7" t="s">
        <v>16</v>
      </c>
      <c r="L12" s="7">
        <v>20170601</v>
      </c>
      <c r="M12" s="2">
        <v>11</v>
      </c>
      <c r="N12" s="4" t="str">
        <f t="shared" si="0"/>
        <v xml:space="preserve">match (a11{id:'CT000064'}) match (b11{id:'CT000038'}) </v>
      </c>
      <c r="O12" s="4" t="str">
        <f t="shared" si="1"/>
        <v>create (a11)-[r11:type{id:'rel14011',  type:'hasType', kr:'~이다', en:'is a', user:'lyndsey', date:'20170601', ref:'', ver:''}]-&gt;(b11)</v>
      </c>
      <c r="P12" s="4" t="s">
        <v>17</v>
      </c>
    </row>
    <row r="13" spans="1:16" x14ac:dyDescent="0.45">
      <c r="A13" s="2">
        <v>14012</v>
      </c>
      <c r="B13" s="7" t="s">
        <v>135</v>
      </c>
      <c r="C13" s="8" t="s">
        <v>136</v>
      </c>
      <c r="D13" s="4" t="s">
        <v>137</v>
      </c>
      <c r="E13" s="2" t="s">
        <v>138</v>
      </c>
      <c r="F13" s="8" t="s">
        <v>114</v>
      </c>
      <c r="G13" s="8" t="s">
        <v>115</v>
      </c>
      <c r="H13" s="8" t="s">
        <v>116</v>
      </c>
      <c r="K13" s="7" t="s">
        <v>16</v>
      </c>
      <c r="L13" s="7">
        <v>20170601</v>
      </c>
      <c r="M13" s="2">
        <v>12</v>
      </c>
      <c r="N13" s="4" t="str">
        <f t="shared" si="0"/>
        <v xml:space="preserve">match (a12{id:'CT000072'}) match (b12{id:'CT000074'}) </v>
      </c>
      <c r="O13" s="4" t="str">
        <f t="shared" si="1"/>
        <v>create (a12)-[r12:type{id:'rel14012',  type:'hasType', kr:'~이다', en:'is a', user:'lyndsey', date:'20170601', ref:'', ver:''}]-&gt;(b12)</v>
      </c>
      <c r="P13" s="4" t="s">
        <v>17</v>
      </c>
    </row>
    <row r="14" spans="1:16" x14ac:dyDescent="0.45">
      <c r="A14" s="2">
        <v>14013</v>
      </c>
      <c r="B14" s="7" t="s">
        <v>139</v>
      </c>
      <c r="C14" s="8" t="s">
        <v>140</v>
      </c>
      <c r="D14" s="4" t="s">
        <v>137</v>
      </c>
      <c r="E14" s="2" t="s">
        <v>138</v>
      </c>
      <c r="F14" s="8" t="s">
        <v>114</v>
      </c>
      <c r="G14" s="8" t="s">
        <v>115</v>
      </c>
      <c r="H14" s="8" t="s">
        <v>116</v>
      </c>
      <c r="K14" s="7" t="s">
        <v>16</v>
      </c>
      <c r="L14" s="7">
        <v>20170601</v>
      </c>
      <c r="M14" s="2">
        <v>13</v>
      </c>
      <c r="N14" s="4" t="str">
        <f t="shared" si="0"/>
        <v xml:space="preserve">match (a13{id:'CT000073'}) match (b13{id:'CT000074'}) </v>
      </c>
      <c r="O14" s="4" t="str">
        <f t="shared" si="1"/>
        <v>create (a13)-[r13:type{id:'rel14013',  type:'hasType', kr:'~이다', en:'is a', user:'lyndsey', date:'20170601', ref:'', ver:''}]-&gt;(b13)</v>
      </c>
      <c r="P14" s="4" t="s">
        <v>17</v>
      </c>
    </row>
    <row r="15" spans="1:16" x14ac:dyDescent="0.45">
      <c r="A15" s="2">
        <v>14014</v>
      </c>
      <c r="B15" s="7" t="s">
        <v>179</v>
      </c>
      <c r="C15" s="2" t="s">
        <v>180</v>
      </c>
      <c r="D15" s="7" t="s">
        <v>181</v>
      </c>
      <c r="E15" s="7" t="s">
        <v>173</v>
      </c>
      <c r="F15" s="8" t="s">
        <v>114</v>
      </c>
      <c r="G15" s="8" t="s">
        <v>115</v>
      </c>
      <c r="H15" s="8" t="s">
        <v>116</v>
      </c>
      <c r="K15" s="7" t="s">
        <v>16</v>
      </c>
      <c r="L15" s="7">
        <v>20170601</v>
      </c>
      <c r="M15" s="2">
        <v>14</v>
      </c>
      <c r="N15" s="4" t="str">
        <f t="shared" si="0"/>
        <v xml:space="preserve">match (a14{id:'CT000102'}) match (b14{id:'CT000060'}) </v>
      </c>
      <c r="O15" s="4" t="str">
        <f t="shared" si="1"/>
        <v>create (a14)-[r14:type{id:'rel14014',  type:'hasType', kr:'~이다', en:'is a', user:'lyndsey', date:'20170601', ref:'', ver:''}]-&gt;(b14)</v>
      </c>
      <c r="P15" s="4" t="s">
        <v>17</v>
      </c>
    </row>
    <row r="16" spans="1:16" x14ac:dyDescent="0.45">
      <c r="A16" s="2">
        <v>14015</v>
      </c>
      <c r="B16" s="7" t="s">
        <v>51</v>
      </c>
      <c r="C16" s="8" t="s">
        <v>52</v>
      </c>
      <c r="D16" s="4" t="s">
        <v>123</v>
      </c>
      <c r="E16" s="2" t="s">
        <v>124</v>
      </c>
      <c r="F16" s="8" t="s">
        <v>114</v>
      </c>
      <c r="G16" s="8" t="s">
        <v>115</v>
      </c>
      <c r="H16" s="8" t="s">
        <v>116</v>
      </c>
      <c r="K16" s="7" t="s">
        <v>16</v>
      </c>
      <c r="L16" s="7">
        <v>20170601</v>
      </c>
      <c r="M16" s="2">
        <v>15</v>
      </c>
      <c r="N16" s="4" t="str">
        <f t="shared" si="0"/>
        <v xml:space="preserve">match (a15{id:'CT000106'}) match (b15{id:'CT000018'}) </v>
      </c>
      <c r="O16" s="4" t="str">
        <f t="shared" si="1"/>
        <v>create (a15)-[r15:type{id:'rel14015',  type:'hasType', kr:'~이다', en:'is a', user:'lyndsey', date:'20170601', ref:'', ver:''}]-&gt;(b15)</v>
      </c>
      <c r="P16" s="4" t="s">
        <v>17</v>
      </c>
    </row>
    <row r="17" spans="1:16" x14ac:dyDescent="0.45">
      <c r="A17" s="2">
        <v>14016</v>
      </c>
      <c r="B17" s="7" t="s">
        <v>811</v>
      </c>
      <c r="C17" s="4" t="s">
        <v>281</v>
      </c>
      <c r="D17" s="4" t="s">
        <v>121</v>
      </c>
      <c r="E17" s="2" t="s">
        <v>122</v>
      </c>
      <c r="F17" s="8" t="s">
        <v>114</v>
      </c>
      <c r="G17" s="8" t="s">
        <v>115</v>
      </c>
      <c r="H17" s="8" t="s">
        <v>116</v>
      </c>
      <c r="K17" s="7" t="s">
        <v>16</v>
      </c>
      <c r="L17" s="7">
        <v>20170601</v>
      </c>
      <c r="M17" s="2">
        <v>16</v>
      </c>
      <c r="N17" s="4" t="str">
        <f t="shared" si="0"/>
        <v xml:space="preserve">match (a16{id:'CT000137'}) match (b16{id:'CT000038'}) </v>
      </c>
      <c r="O17" s="4" t="str">
        <f t="shared" si="1"/>
        <v>create (a16)-[r16:type{id:'rel14016',  type:'hasType', kr:'~이다', en:'is a', user:'lyndsey', date:'20170601', ref:'', ver:''}]-&gt;(b16)</v>
      </c>
      <c r="P17" s="4" t="s">
        <v>17</v>
      </c>
    </row>
    <row r="18" spans="1:16" x14ac:dyDescent="0.45">
      <c r="A18" s="2">
        <v>14017</v>
      </c>
      <c r="B18" s="7" t="s">
        <v>822</v>
      </c>
      <c r="C18" s="4" t="s">
        <v>278</v>
      </c>
      <c r="D18" s="4" t="s">
        <v>811</v>
      </c>
      <c r="E18" s="4" t="s">
        <v>281</v>
      </c>
      <c r="F18" s="8" t="s">
        <v>114</v>
      </c>
      <c r="G18" s="8" t="s">
        <v>115</v>
      </c>
      <c r="H18" s="8" t="s">
        <v>116</v>
      </c>
      <c r="K18" s="7" t="s">
        <v>16</v>
      </c>
      <c r="L18" s="7">
        <v>20170601</v>
      </c>
      <c r="M18" s="2">
        <v>17</v>
      </c>
      <c r="N18" s="4" t="str">
        <f t="shared" si="0"/>
        <v xml:space="preserve">match (a17{id:'CT000138'}) match (b17{id:'CT000137'}) </v>
      </c>
      <c r="O18" s="4" t="str">
        <f t="shared" si="1"/>
        <v>create (a17)-[r17:type{id:'rel14017',  type:'hasType', kr:'~이다', en:'is a', user:'lyndsey', date:'20170601', ref:'', ver:''}]-&gt;(b17)</v>
      </c>
      <c r="P18" s="4" t="s">
        <v>17</v>
      </c>
    </row>
    <row r="19" spans="1:16" x14ac:dyDescent="0.45">
      <c r="A19" s="2">
        <v>14018</v>
      </c>
      <c r="B19" s="7" t="s">
        <v>141</v>
      </c>
      <c r="C19" s="7" t="s">
        <v>142</v>
      </c>
      <c r="D19" s="7" t="s">
        <v>109</v>
      </c>
      <c r="E19" s="2" t="s">
        <v>110</v>
      </c>
      <c r="F19" s="8" t="s">
        <v>114</v>
      </c>
      <c r="G19" s="8" t="s">
        <v>115</v>
      </c>
      <c r="H19" s="8" t="s">
        <v>116</v>
      </c>
      <c r="K19" s="7" t="s">
        <v>16</v>
      </c>
      <c r="L19" s="7">
        <v>20170601</v>
      </c>
      <c r="M19" s="2">
        <v>18</v>
      </c>
      <c r="N19" s="4" t="str">
        <f t="shared" si="0"/>
        <v xml:space="preserve">match (a18{id:'CT000108'}) match (b18{id:'CT000004'}) </v>
      </c>
      <c r="O19" s="4" t="str">
        <f t="shared" si="1"/>
        <v>create (a18)-[r18:type{id:'rel14018',  type:'hasType', kr:'~이다', en:'is a', user:'lyndsey', date:'20170601', ref:'', ver:''}]-&gt;(b18)</v>
      </c>
      <c r="P19" s="4" t="s">
        <v>17</v>
      </c>
    </row>
    <row r="20" spans="1:16" x14ac:dyDescent="0.45">
      <c r="A20" s="2">
        <v>14019</v>
      </c>
      <c r="B20" s="7" t="s">
        <v>812</v>
      </c>
      <c r="C20" s="4" t="s">
        <v>279</v>
      </c>
      <c r="D20" s="4" t="s">
        <v>811</v>
      </c>
      <c r="E20" s="4" t="s">
        <v>281</v>
      </c>
      <c r="F20" s="8" t="s">
        <v>114</v>
      </c>
      <c r="G20" s="8" t="s">
        <v>115</v>
      </c>
      <c r="H20" s="8" t="s">
        <v>116</v>
      </c>
      <c r="K20" s="7" t="s">
        <v>16</v>
      </c>
      <c r="L20" s="7">
        <v>20170601</v>
      </c>
      <c r="M20" s="2">
        <v>19</v>
      </c>
      <c r="N20" s="4" t="str">
        <f t="shared" si="0"/>
        <v xml:space="preserve">match (a19{id:'CT000139'}) match (b19{id:'CT000137'}) </v>
      </c>
      <c r="O20" s="4" t="str">
        <f t="shared" si="1"/>
        <v>create (a19)-[r19:type{id:'rel14019',  type:'hasType', kr:'~이다', en:'is a', user:'lyndsey', date:'20170601', ref:'', ver:''}]-&gt;(b19)</v>
      </c>
      <c r="P20" s="4" t="s">
        <v>17</v>
      </c>
    </row>
    <row r="21" spans="1:16" x14ac:dyDescent="0.45">
      <c r="A21" s="2">
        <v>14020</v>
      </c>
      <c r="B21" s="7" t="s">
        <v>143</v>
      </c>
      <c r="C21" s="7" t="s">
        <v>144</v>
      </c>
      <c r="D21" s="7" t="s">
        <v>109</v>
      </c>
      <c r="E21" s="2" t="s">
        <v>110</v>
      </c>
      <c r="F21" s="8" t="s">
        <v>114</v>
      </c>
      <c r="G21" s="8" t="s">
        <v>115</v>
      </c>
      <c r="H21" s="8" t="s">
        <v>116</v>
      </c>
      <c r="K21" s="7" t="s">
        <v>16</v>
      </c>
      <c r="L21" s="7">
        <v>20170601</v>
      </c>
      <c r="M21" s="2">
        <v>20</v>
      </c>
      <c r="N21" s="4" t="str">
        <f t="shared" si="0"/>
        <v xml:space="preserve">match (a20{id:'CT000109'}) match (b20{id:'CT000004'}) </v>
      </c>
      <c r="O21" s="4" t="str">
        <f t="shared" si="1"/>
        <v>create (a20)-[r20:type{id:'rel14020',  type:'hasType', kr:'~이다', en:'is a', user:'lyndsey', date:'20170601', ref:'', ver:''}]-&gt;(b20)</v>
      </c>
      <c r="P21" s="4" t="s">
        <v>17</v>
      </c>
    </row>
    <row r="22" spans="1:16" x14ac:dyDescent="0.45">
      <c r="A22" s="2">
        <v>14021</v>
      </c>
      <c r="B22" s="7" t="s">
        <v>814</v>
      </c>
      <c r="C22" s="4" t="s">
        <v>280</v>
      </c>
      <c r="D22" s="4" t="s">
        <v>811</v>
      </c>
      <c r="E22" s="4" t="s">
        <v>281</v>
      </c>
      <c r="F22" s="8" t="s">
        <v>114</v>
      </c>
      <c r="G22" s="8" t="s">
        <v>115</v>
      </c>
      <c r="H22" s="8" t="s">
        <v>116</v>
      </c>
      <c r="K22" s="7" t="s">
        <v>16</v>
      </c>
      <c r="L22" s="7">
        <v>20170601</v>
      </c>
      <c r="M22" s="2">
        <v>21</v>
      </c>
      <c r="N22" s="4" t="str">
        <f t="shared" si="0"/>
        <v xml:space="preserve">match (a21{id:'CT0001040'}) match (b21{id:'CT000137'}) </v>
      </c>
      <c r="O22" s="4" t="str">
        <f t="shared" si="1"/>
        <v>create (a21)-[r21:type{id:'rel14021',  type:'hasType', kr:'~이다', en:'is a', user:'lyndsey', date:'20170601', ref:'', ver:''}]-&gt;(b21)</v>
      </c>
      <c r="P22" s="4" t="s">
        <v>17</v>
      </c>
    </row>
    <row r="23" spans="1:16" x14ac:dyDescent="0.45">
      <c r="A23" s="2">
        <v>14022</v>
      </c>
      <c r="B23" s="7" t="s">
        <v>365</v>
      </c>
      <c r="C23" s="4" t="s">
        <v>366</v>
      </c>
      <c r="D23" s="4" t="s">
        <v>363</v>
      </c>
      <c r="E23" s="4" t="s">
        <v>364</v>
      </c>
      <c r="F23" s="8" t="s">
        <v>114</v>
      </c>
      <c r="G23" s="8" t="s">
        <v>115</v>
      </c>
      <c r="H23" s="8" t="s">
        <v>116</v>
      </c>
      <c r="K23" s="7" t="s">
        <v>16</v>
      </c>
      <c r="L23" s="7">
        <v>20170601</v>
      </c>
      <c r="M23" s="2">
        <v>22</v>
      </c>
      <c r="N23" s="4" t="str">
        <f t="shared" si="0"/>
        <v xml:space="preserve">match (a22{id:'CT000114'}) match (b22{id:'CT000116'}) </v>
      </c>
      <c r="O23" s="4" t="str">
        <f t="shared" si="1"/>
        <v>create (a22)-[r22:type{id:'rel14022',  type:'hasType', kr:'~이다', en:'is a', user:'lyndsey', date:'20170601', ref:'', ver:''}]-&gt;(b22)</v>
      </c>
      <c r="P23" s="4" t="s">
        <v>17</v>
      </c>
    </row>
    <row r="24" spans="1:16" x14ac:dyDescent="0.45">
      <c r="A24" s="2">
        <v>14023</v>
      </c>
      <c r="B24" s="7" t="s">
        <v>367</v>
      </c>
      <c r="C24" s="4" t="s">
        <v>368</v>
      </c>
      <c r="D24" s="4" t="s">
        <v>363</v>
      </c>
      <c r="E24" s="4" t="s">
        <v>364</v>
      </c>
      <c r="F24" s="8" t="s">
        <v>114</v>
      </c>
      <c r="G24" s="8" t="s">
        <v>115</v>
      </c>
      <c r="H24" s="8" t="s">
        <v>116</v>
      </c>
      <c r="K24" s="7" t="s">
        <v>16</v>
      </c>
      <c r="L24" s="7">
        <v>20170601</v>
      </c>
      <c r="M24" s="2">
        <v>23</v>
      </c>
      <c r="N24" s="4" t="str">
        <f t="shared" si="0"/>
        <v xml:space="preserve">match (a23{id:'CT000115'}) match (b23{id:'CT000116'}) </v>
      </c>
      <c r="O24" s="4" t="str">
        <f t="shared" si="1"/>
        <v>create (a23)-[r23:type{id:'rel14023',  type:'hasType', kr:'~이다', en:'is a', user:'lyndsey', date:'20170601', ref:'', ver:''}]-&gt;(b23)</v>
      </c>
      <c r="P24" s="4" t="s">
        <v>17</v>
      </c>
    </row>
    <row r="25" spans="1:16" x14ac:dyDescent="0.45">
      <c r="A25" s="2">
        <v>14024</v>
      </c>
      <c r="B25" s="7" t="s">
        <v>53</v>
      </c>
      <c r="C25" s="7" t="s">
        <v>54</v>
      </c>
      <c r="D25" s="7" t="s">
        <v>145</v>
      </c>
      <c r="E25" s="7" t="s">
        <v>146</v>
      </c>
      <c r="F25" s="8" t="s">
        <v>114</v>
      </c>
      <c r="G25" s="8" t="s">
        <v>115</v>
      </c>
      <c r="H25" s="8" t="s">
        <v>116</v>
      </c>
      <c r="K25" s="7" t="s">
        <v>16</v>
      </c>
      <c r="L25" s="7">
        <v>20170601</v>
      </c>
      <c r="M25" s="2">
        <v>24</v>
      </c>
      <c r="N25" s="4" t="str">
        <f t="shared" si="0"/>
        <v xml:space="preserve">match (a24{id:'II000002'}) match (b24{id:'CT000030'}) </v>
      </c>
      <c r="O25" s="4" t="str">
        <f t="shared" si="1"/>
        <v>create (a24)-[r24:type{id:'rel14024',  type:'hasType', kr:'~이다', en:'is a', user:'lyndsey', date:'20170601', ref:'', ver:''}]-&gt;(b24)</v>
      </c>
      <c r="P25" s="4" t="s">
        <v>17</v>
      </c>
    </row>
    <row r="26" spans="1:16" x14ac:dyDescent="0.45">
      <c r="A26" s="2">
        <v>14025</v>
      </c>
      <c r="B26" s="7" t="s">
        <v>20</v>
      </c>
      <c r="C26" s="8" t="s">
        <v>21</v>
      </c>
      <c r="D26" s="4" t="s">
        <v>147</v>
      </c>
      <c r="E26" s="2" t="s">
        <v>148</v>
      </c>
      <c r="F26" s="8" t="s">
        <v>114</v>
      </c>
      <c r="G26" s="8" t="s">
        <v>115</v>
      </c>
      <c r="H26" s="8" t="s">
        <v>116</v>
      </c>
      <c r="K26" s="7" t="s">
        <v>16</v>
      </c>
      <c r="L26" s="7">
        <v>20170601</v>
      </c>
      <c r="M26" s="2">
        <v>25</v>
      </c>
      <c r="N26" s="4" t="str">
        <f t="shared" si="0"/>
        <v xml:space="preserve">match (a25{id:'IS000001'}) match (b25{id:'CT000027'}) </v>
      </c>
      <c r="O26" s="4" t="str">
        <f t="shared" si="1"/>
        <v>create (a25)-[r25:type{id:'rel14025',  type:'hasType', kr:'~이다', en:'is a', user:'lyndsey', date:'20170601', ref:'', ver:''}]-&gt;(b25)</v>
      </c>
      <c r="P26" s="4" t="s">
        <v>17</v>
      </c>
    </row>
    <row r="27" spans="1:16" x14ac:dyDescent="0.45">
      <c r="A27" s="2">
        <v>14026</v>
      </c>
      <c r="B27" s="4" t="s">
        <v>60</v>
      </c>
      <c r="C27" s="2" t="s">
        <v>61</v>
      </c>
      <c r="D27" s="4" t="s">
        <v>149</v>
      </c>
      <c r="E27" s="2" t="s">
        <v>150</v>
      </c>
      <c r="F27" s="8" t="s">
        <v>114</v>
      </c>
      <c r="G27" s="8" t="s">
        <v>115</v>
      </c>
      <c r="H27" s="8" t="s">
        <v>116</v>
      </c>
      <c r="K27" s="7" t="s">
        <v>16</v>
      </c>
      <c r="L27" s="7">
        <v>20170601</v>
      </c>
      <c r="M27" s="2">
        <v>26</v>
      </c>
      <c r="N27" s="4" t="str">
        <f t="shared" si="0"/>
        <v xml:space="preserve">match (a26{id:'IS000002'}) match (b26{id:'CT000028'}) </v>
      </c>
      <c r="O27" s="4" t="str">
        <f t="shared" si="1"/>
        <v>create (a26)-[r26:type{id:'rel14026',  type:'hasType', kr:'~이다', en:'is a', user:'lyndsey', date:'20170601', ref:'', ver:''}]-&gt;(b26)</v>
      </c>
      <c r="P27" s="4" t="s">
        <v>17</v>
      </c>
    </row>
    <row r="28" spans="1:16" x14ac:dyDescent="0.45">
      <c r="A28" s="2">
        <v>14027</v>
      </c>
      <c r="B28" s="4" t="s">
        <v>62</v>
      </c>
      <c r="C28" s="2" t="s">
        <v>63</v>
      </c>
      <c r="D28" s="4" t="s">
        <v>151</v>
      </c>
      <c r="E28" s="2" t="s">
        <v>152</v>
      </c>
      <c r="F28" s="8" t="s">
        <v>114</v>
      </c>
      <c r="G28" s="8" t="s">
        <v>115</v>
      </c>
      <c r="H28" s="8" t="s">
        <v>116</v>
      </c>
      <c r="K28" s="7" t="s">
        <v>16</v>
      </c>
      <c r="L28" s="7">
        <v>20170601</v>
      </c>
      <c r="M28" s="2">
        <v>27</v>
      </c>
      <c r="N28" s="4" t="str">
        <f t="shared" si="0"/>
        <v xml:space="preserve">match (a27{id:'IS000003'}) match (b27{id:'CT000025'}) </v>
      </c>
      <c r="O28" s="4" t="str">
        <f t="shared" si="1"/>
        <v>create (a27)-[r27:type{id:'rel14027',  type:'hasType', kr:'~이다', en:'is a', user:'lyndsey', date:'20170601', ref:'', ver:''}]-&gt;(b27)</v>
      </c>
      <c r="P28" s="4" t="s">
        <v>17</v>
      </c>
    </row>
    <row r="29" spans="1:16" x14ac:dyDescent="0.45">
      <c r="A29" s="2">
        <v>14028</v>
      </c>
      <c r="B29" s="4" t="s">
        <v>55</v>
      </c>
      <c r="C29" s="2" t="s">
        <v>56</v>
      </c>
      <c r="D29" s="4" t="s">
        <v>153</v>
      </c>
      <c r="E29" s="2" t="s">
        <v>154</v>
      </c>
      <c r="F29" s="8" t="s">
        <v>114</v>
      </c>
      <c r="G29" s="8" t="s">
        <v>115</v>
      </c>
      <c r="H29" s="8" t="s">
        <v>116</v>
      </c>
      <c r="K29" s="7" t="s">
        <v>16</v>
      </c>
      <c r="L29" s="7">
        <v>20170601</v>
      </c>
      <c r="M29" s="2">
        <v>28</v>
      </c>
      <c r="N29" s="4" t="str">
        <f t="shared" si="0"/>
        <v xml:space="preserve">match (a28{id:'IS000004'}) match (b28{id:'CT000029'}) </v>
      </c>
      <c r="O29" s="4" t="str">
        <f t="shared" si="1"/>
        <v>create (a28)-[r28:type{id:'rel14028',  type:'hasType', kr:'~이다', en:'is a', user:'lyndsey', date:'20170601', ref:'', ver:''}]-&gt;(b28)</v>
      </c>
      <c r="P29" s="4" t="s">
        <v>17</v>
      </c>
    </row>
    <row r="30" spans="1:16" x14ac:dyDescent="0.45">
      <c r="A30" s="2">
        <v>14029</v>
      </c>
      <c r="B30" s="4" t="s">
        <v>64</v>
      </c>
      <c r="C30" s="2" t="s">
        <v>65</v>
      </c>
      <c r="D30" s="4" t="s">
        <v>155</v>
      </c>
      <c r="E30" s="2" t="s">
        <v>156</v>
      </c>
      <c r="F30" s="8" t="s">
        <v>114</v>
      </c>
      <c r="G30" s="8" t="s">
        <v>115</v>
      </c>
      <c r="H30" s="8" t="s">
        <v>116</v>
      </c>
      <c r="K30" s="7" t="s">
        <v>16</v>
      </c>
      <c r="L30" s="7">
        <v>20170601</v>
      </c>
      <c r="M30" s="2">
        <v>29</v>
      </c>
      <c r="N30" s="4" t="str">
        <f t="shared" si="0"/>
        <v xml:space="preserve">match (a29{id:'IS000005'}) match (b29{id:'CT000023'}) </v>
      </c>
      <c r="O30" s="4" t="str">
        <f t="shared" si="1"/>
        <v>create (a29)-[r29:type{id:'rel14029',  type:'hasType', kr:'~이다', en:'is a', user:'lyndsey', date:'20170601', ref:'', ver:''}]-&gt;(b29)</v>
      </c>
      <c r="P30" s="4" t="s">
        <v>17</v>
      </c>
    </row>
    <row r="31" spans="1:16" x14ac:dyDescent="0.45">
      <c r="A31" s="2">
        <v>14030</v>
      </c>
      <c r="B31" s="4" t="s">
        <v>68</v>
      </c>
      <c r="C31" s="2" t="s">
        <v>69</v>
      </c>
      <c r="D31" s="4" t="s">
        <v>157</v>
      </c>
      <c r="E31" s="2" t="s">
        <v>158</v>
      </c>
      <c r="F31" s="8" t="s">
        <v>114</v>
      </c>
      <c r="G31" s="8" t="s">
        <v>115</v>
      </c>
      <c r="H31" s="8" t="s">
        <v>116</v>
      </c>
      <c r="K31" s="7" t="s">
        <v>16</v>
      </c>
      <c r="L31" s="7">
        <v>20170601</v>
      </c>
      <c r="M31" s="2">
        <v>30</v>
      </c>
      <c r="N31" s="4" t="str">
        <f t="shared" si="0"/>
        <v xml:space="preserve">match (a30{id:'IS000006'}) match (b30{id:'CT000024'}) </v>
      </c>
      <c r="O31" s="4" t="str">
        <f t="shared" si="1"/>
        <v>create (a30)-[r30:type{id:'rel14030',  type:'hasType', kr:'~이다', en:'is a', user:'lyndsey', date:'20170601', ref:'', ver:''}]-&gt;(b30)</v>
      </c>
      <c r="P31" s="4" t="s">
        <v>17</v>
      </c>
    </row>
    <row r="32" spans="1:16" x14ac:dyDescent="0.45">
      <c r="A32" s="2">
        <v>14031</v>
      </c>
      <c r="B32" s="4" t="s">
        <v>70</v>
      </c>
      <c r="C32" s="2" t="s">
        <v>71</v>
      </c>
      <c r="D32" s="4" t="s">
        <v>151</v>
      </c>
      <c r="E32" s="2" t="s">
        <v>152</v>
      </c>
      <c r="F32" s="8" t="s">
        <v>114</v>
      </c>
      <c r="G32" s="8" t="s">
        <v>115</v>
      </c>
      <c r="H32" s="8" t="s">
        <v>116</v>
      </c>
      <c r="K32" s="7" t="s">
        <v>16</v>
      </c>
      <c r="L32" s="7">
        <v>20170601</v>
      </c>
      <c r="M32" s="2">
        <v>31</v>
      </c>
      <c r="N32" s="4" t="str">
        <f t="shared" si="0"/>
        <v xml:space="preserve">match (a31{id:'IS000007'}) match (b31{id:'CT000025'}) </v>
      </c>
      <c r="O32" s="4" t="str">
        <f t="shared" si="1"/>
        <v>create (a31)-[r31:type{id:'rel14031',  type:'hasType', kr:'~이다', en:'is a', user:'lyndsey', date:'20170601', ref:'', ver:''}]-&gt;(b31)</v>
      </c>
      <c r="P32" s="4" t="s">
        <v>17</v>
      </c>
    </row>
    <row r="33" spans="1:16" x14ac:dyDescent="0.45">
      <c r="A33" s="2">
        <v>14032</v>
      </c>
      <c r="B33" s="4" t="s">
        <v>66</v>
      </c>
      <c r="C33" s="2" t="s">
        <v>67</v>
      </c>
      <c r="D33" s="4" t="s">
        <v>159</v>
      </c>
      <c r="E33" s="2" t="s">
        <v>160</v>
      </c>
      <c r="F33" s="8" t="s">
        <v>114</v>
      </c>
      <c r="G33" s="8" t="s">
        <v>115</v>
      </c>
      <c r="H33" s="8" t="s">
        <v>116</v>
      </c>
      <c r="K33" s="7" t="s">
        <v>16</v>
      </c>
      <c r="L33" s="7">
        <v>20170601</v>
      </c>
      <c r="M33" s="2">
        <v>32</v>
      </c>
      <c r="N33" s="4" t="str">
        <f t="shared" si="0"/>
        <v xml:space="preserve">match (a32{id:'IS000008'}) match (b32{id:'CT000026'}) </v>
      </c>
      <c r="O33" s="4" t="str">
        <f t="shared" si="1"/>
        <v>create (a32)-[r32:type{id:'rel14032',  type:'hasType', kr:'~이다', en:'is a', user:'lyndsey', date:'20170601', ref:'', ver:''}]-&gt;(b32)</v>
      </c>
      <c r="P33" s="4" t="s">
        <v>17</v>
      </c>
    </row>
    <row r="34" spans="1:16" x14ac:dyDescent="0.45">
      <c r="A34" s="2">
        <v>14033</v>
      </c>
      <c r="B34" s="4" t="s">
        <v>72</v>
      </c>
      <c r="C34" s="2" t="s">
        <v>73</v>
      </c>
      <c r="D34" s="4" t="s">
        <v>153</v>
      </c>
      <c r="E34" s="2" t="s">
        <v>154</v>
      </c>
      <c r="F34" s="8" t="s">
        <v>114</v>
      </c>
      <c r="G34" s="8" t="s">
        <v>115</v>
      </c>
      <c r="H34" s="8" t="s">
        <v>116</v>
      </c>
      <c r="K34" s="7" t="s">
        <v>16</v>
      </c>
      <c r="L34" s="7">
        <v>20170601</v>
      </c>
      <c r="M34" s="2">
        <v>33</v>
      </c>
      <c r="N34" s="4" t="str">
        <f t="shared" ref="N34:N64" si="2">"match (a"&amp;M34&amp;"{id:'"&amp;B34&amp;"'}) "&amp;"match (b"&amp;M34&amp;"{id:'"&amp;D34&amp;"'}) "</f>
        <v xml:space="preserve">match (a33{id:'IS000011'}) match (b33{id:'CT000029'}) </v>
      </c>
      <c r="O34" s="4" t="str">
        <f t="shared" ref="O34:O64" si="3">"create (a"&amp;M34&amp;")-[r"&amp;M34&amp;":type{id:'rel"&amp;A34&amp;"',  type:'"&amp;F34&amp;"', kr:'"&amp;H34&amp;"', en:'"&amp;G34&amp;"', user:'"&amp;K34&amp;"', date:'"&amp;L34&amp;"', ref:'"&amp;I34&amp;"', ver:'"&amp;J34&amp;"'}]-&gt;(b"&amp;M34&amp;")"</f>
        <v>create (a33)-[r33:type{id:'rel14033',  type:'hasType', kr:'~이다', en:'is a', user:'lyndsey', date:'20170601', ref:'', ver:''}]-&gt;(b33)</v>
      </c>
      <c r="P34" s="4" t="s">
        <v>17</v>
      </c>
    </row>
    <row r="35" spans="1:16" x14ac:dyDescent="0.45">
      <c r="A35" s="2">
        <v>14034</v>
      </c>
      <c r="B35" s="4" t="s">
        <v>74</v>
      </c>
      <c r="C35" s="2" t="s">
        <v>75</v>
      </c>
      <c r="D35" s="4" t="s">
        <v>157</v>
      </c>
      <c r="E35" s="2" t="s">
        <v>158</v>
      </c>
      <c r="F35" s="8" t="s">
        <v>114</v>
      </c>
      <c r="G35" s="8" t="s">
        <v>115</v>
      </c>
      <c r="H35" s="8" t="s">
        <v>116</v>
      </c>
      <c r="K35" s="7" t="s">
        <v>16</v>
      </c>
      <c r="L35" s="7">
        <v>20170601</v>
      </c>
      <c r="M35" s="2">
        <v>34</v>
      </c>
      <c r="N35" s="4" t="str">
        <f t="shared" si="2"/>
        <v xml:space="preserve">match (a34{id:'IS000012'}) match (b34{id:'CT000024'}) </v>
      </c>
      <c r="O35" s="4" t="str">
        <f t="shared" si="3"/>
        <v>create (a34)-[r34:type{id:'rel14034',  type:'hasType', kr:'~이다', en:'is a', user:'lyndsey', date:'20170601', ref:'', ver:''}]-&gt;(b34)</v>
      </c>
      <c r="P35" s="4" t="s">
        <v>17</v>
      </c>
    </row>
    <row r="36" spans="1:16" x14ac:dyDescent="0.45">
      <c r="A36" s="2">
        <v>14035</v>
      </c>
      <c r="B36" s="4" t="s">
        <v>76</v>
      </c>
      <c r="C36" s="2" t="s">
        <v>77</v>
      </c>
      <c r="D36" s="4" t="s">
        <v>157</v>
      </c>
      <c r="E36" s="2" t="s">
        <v>158</v>
      </c>
      <c r="F36" s="8" t="s">
        <v>114</v>
      </c>
      <c r="G36" s="8" t="s">
        <v>115</v>
      </c>
      <c r="H36" s="8" t="s">
        <v>116</v>
      </c>
      <c r="K36" s="7" t="s">
        <v>16</v>
      </c>
      <c r="L36" s="7">
        <v>20170601</v>
      </c>
      <c r="M36" s="2">
        <v>35</v>
      </c>
      <c r="N36" s="4" t="str">
        <f t="shared" si="2"/>
        <v xml:space="preserve">match (a35{id:'IS000013'}) match (b35{id:'CT000024'}) </v>
      </c>
      <c r="O36" s="4" t="str">
        <f t="shared" si="3"/>
        <v>create (a35)-[r35:type{id:'rel14035',  type:'hasType', kr:'~이다', en:'is a', user:'lyndsey', date:'20170601', ref:'', ver:''}]-&gt;(b35)</v>
      </c>
      <c r="P36" s="4" t="s">
        <v>17</v>
      </c>
    </row>
    <row r="37" spans="1:16" x14ac:dyDescent="0.45">
      <c r="A37" s="2">
        <v>14036</v>
      </c>
      <c r="B37" s="4" t="s">
        <v>78</v>
      </c>
      <c r="C37" s="2" t="s">
        <v>79</v>
      </c>
      <c r="D37" s="4" t="s">
        <v>155</v>
      </c>
      <c r="E37" s="2" t="s">
        <v>156</v>
      </c>
      <c r="F37" s="8" t="s">
        <v>114</v>
      </c>
      <c r="G37" s="8" t="s">
        <v>115</v>
      </c>
      <c r="H37" s="8" t="s">
        <v>116</v>
      </c>
      <c r="K37" s="7" t="s">
        <v>16</v>
      </c>
      <c r="L37" s="7">
        <v>20170601</v>
      </c>
      <c r="M37" s="2">
        <v>36</v>
      </c>
      <c r="N37" s="4" t="str">
        <f t="shared" si="2"/>
        <v xml:space="preserve">match (a36{id:'IS000014'}) match (b36{id:'CT000023'}) </v>
      </c>
      <c r="O37" s="4" t="str">
        <f t="shared" si="3"/>
        <v>create (a36)-[r36:type{id:'rel14036',  type:'hasType', kr:'~이다', en:'is a', user:'lyndsey', date:'20170601', ref:'', ver:''}]-&gt;(b36)</v>
      </c>
      <c r="P37" s="4" t="s">
        <v>17</v>
      </c>
    </row>
    <row r="38" spans="1:16" x14ac:dyDescent="0.45">
      <c r="A38" s="2">
        <v>14037</v>
      </c>
      <c r="B38" s="4" t="s">
        <v>80</v>
      </c>
      <c r="C38" s="2" t="s">
        <v>81</v>
      </c>
      <c r="D38" s="4" t="s">
        <v>153</v>
      </c>
      <c r="E38" s="2" t="s">
        <v>154</v>
      </c>
      <c r="F38" s="8" t="s">
        <v>114</v>
      </c>
      <c r="G38" s="8" t="s">
        <v>115</v>
      </c>
      <c r="H38" s="8" t="s">
        <v>116</v>
      </c>
      <c r="K38" s="7" t="s">
        <v>16</v>
      </c>
      <c r="L38" s="7">
        <v>20170601</v>
      </c>
      <c r="M38" s="2">
        <v>37</v>
      </c>
      <c r="N38" s="4" t="str">
        <f t="shared" si="2"/>
        <v xml:space="preserve">match (a37{id:'IS000016'}) match (b37{id:'CT000029'}) </v>
      </c>
      <c r="O38" s="4" t="str">
        <f t="shared" si="3"/>
        <v>create (a37)-[r37:type{id:'rel14037',  type:'hasType', kr:'~이다', en:'is a', user:'lyndsey', date:'20170601', ref:'', ver:''}]-&gt;(b37)</v>
      </c>
      <c r="P38" s="4" t="s">
        <v>17</v>
      </c>
    </row>
    <row r="39" spans="1:16" x14ac:dyDescent="0.45">
      <c r="A39" s="2">
        <v>14038</v>
      </c>
      <c r="B39" s="4" t="s">
        <v>9</v>
      </c>
      <c r="C39" s="4" t="s">
        <v>10</v>
      </c>
      <c r="D39" s="4" t="s">
        <v>161</v>
      </c>
      <c r="E39" s="4" t="s">
        <v>162</v>
      </c>
      <c r="F39" s="8" t="s">
        <v>114</v>
      </c>
      <c r="G39" s="8" t="s">
        <v>115</v>
      </c>
      <c r="H39" s="8" t="s">
        <v>116</v>
      </c>
      <c r="K39" s="7" t="s">
        <v>16</v>
      </c>
      <c r="L39" s="7">
        <v>20170601</v>
      </c>
      <c r="M39" s="2">
        <v>38</v>
      </c>
      <c r="N39" s="4" t="str">
        <f t="shared" si="2"/>
        <v xml:space="preserve">match (a38{id:'P00001'}) match (b38{id:'CT000003'}) </v>
      </c>
      <c r="O39" s="4" t="str">
        <f t="shared" si="3"/>
        <v>create (a38)-[r38:type{id:'rel14038',  type:'hasType', kr:'~이다', en:'is a', user:'lyndsey', date:'20170601', ref:'', ver:''}]-&gt;(b38)</v>
      </c>
      <c r="P39" s="4" t="s">
        <v>17</v>
      </c>
    </row>
    <row r="40" spans="1:16" x14ac:dyDescent="0.45">
      <c r="A40" s="2">
        <v>14039</v>
      </c>
      <c r="B40" s="4" t="s">
        <v>9</v>
      </c>
      <c r="C40" s="4" t="s">
        <v>10</v>
      </c>
      <c r="D40" s="4" t="s">
        <v>163</v>
      </c>
      <c r="E40" s="4" t="s">
        <v>164</v>
      </c>
      <c r="F40" s="8" t="s">
        <v>114</v>
      </c>
      <c r="G40" s="8" t="s">
        <v>115</v>
      </c>
      <c r="H40" s="8" t="s">
        <v>116</v>
      </c>
      <c r="K40" s="7" t="s">
        <v>16</v>
      </c>
      <c r="L40" s="7">
        <v>20170601</v>
      </c>
      <c r="M40" s="2">
        <v>39</v>
      </c>
      <c r="N40" s="4" t="str">
        <f t="shared" si="2"/>
        <v xml:space="preserve">match (a39{id:'P00001'}) match (b39{id:'CT000001'}) </v>
      </c>
      <c r="O40" s="4" t="str">
        <f t="shared" si="3"/>
        <v>create (a39)-[r39:type{id:'rel14039',  type:'hasType', kr:'~이다', en:'is a', user:'lyndsey', date:'20170601', ref:'', ver:''}]-&gt;(b39)</v>
      </c>
      <c r="P40" s="4" t="s">
        <v>17</v>
      </c>
    </row>
    <row r="41" spans="1:16" x14ac:dyDescent="0.45">
      <c r="A41" s="2">
        <v>14040</v>
      </c>
      <c r="B41" s="4" t="s">
        <v>419</v>
      </c>
      <c r="C41" s="4" t="s">
        <v>420</v>
      </c>
      <c r="D41" s="4" t="s">
        <v>813</v>
      </c>
      <c r="E41" s="4" t="s">
        <v>488</v>
      </c>
      <c r="F41" s="8" t="s">
        <v>114</v>
      </c>
      <c r="G41" s="8" t="s">
        <v>115</v>
      </c>
      <c r="H41" s="8" t="s">
        <v>116</v>
      </c>
      <c r="K41" s="7" t="s">
        <v>16</v>
      </c>
      <c r="L41" s="7">
        <v>20170601</v>
      </c>
      <c r="M41" s="2">
        <v>40</v>
      </c>
      <c r="N41" s="4" t="str">
        <f t="shared" si="2"/>
        <v xml:space="preserve">match (a40{id:'RS000002'}) match (b40{id:'CT000144'}) </v>
      </c>
      <c r="O41" s="4" t="str">
        <f t="shared" si="3"/>
        <v>create (a40)-[r40:type{id:'rel14040',  type:'hasType', kr:'~이다', en:'is a', user:'lyndsey', date:'20170601', ref:'', ver:''}]-&gt;(b40)</v>
      </c>
      <c r="P41" s="4" t="s">
        <v>17</v>
      </c>
    </row>
    <row r="42" spans="1:16" x14ac:dyDescent="0.45">
      <c r="A42" s="2">
        <v>14041</v>
      </c>
      <c r="B42" s="4" t="s">
        <v>417</v>
      </c>
      <c r="C42" s="4" t="s">
        <v>418</v>
      </c>
      <c r="D42" s="4" t="s">
        <v>813</v>
      </c>
      <c r="E42" s="4" t="s">
        <v>488</v>
      </c>
      <c r="F42" s="8" t="s">
        <v>114</v>
      </c>
      <c r="G42" s="8" t="s">
        <v>115</v>
      </c>
      <c r="H42" s="8" t="s">
        <v>116</v>
      </c>
      <c r="K42" s="7" t="s">
        <v>16</v>
      </c>
      <c r="L42" s="7">
        <v>20170601</v>
      </c>
      <c r="M42" s="2">
        <v>41</v>
      </c>
      <c r="N42" s="4" t="str">
        <f t="shared" si="2"/>
        <v xml:space="preserve">match (a41{id:'RS000006'}) match (b41{id:'CT000144'}) </v>
      </c>
      <c r="O42" s="4" t="str">
        <f t="shared" si="3"/>
        <v>create (a41)-[r41:type{id:'rel14041',  type:'hasType', kr:'~이다', en:'is a', user:'lyndsey', date:'20170601', ref:'', ver:''}]-&gt;(b41)</v>
      </c>
      <c r="P42" s="4" t="s">
        <v>17</v>
      </c>
    </row>
    <row r="43" spans="1:16" x14ac:dyDescent="0.45">
      <c r="A43" s="2">
        <v>14042</v>
      </c>
      <c r="B43" s="7" t="s">
        <v>38</v>
      </c>
      <c r="C43" s="7" t="s">
        <v>39</v>
      </c>
      <c r="D43" s="7" t="s">
        <v>143</v>
      </c>
      <c r="E43" s="7" t="s">
        <v>144</v>
      </c>
      <c r="F43" s="8" t="s">
        <v>114</v>
      </c>
      <c r="G43" s="8" t="s">
        <v>115</v>
      </c>
      <c r="H43" s="8" t="s">
        <v>116</v>
      </c>
      <c r="K43" s="7" t="s">
        <v>16</v>
      </c>
      <c r="L43" s="7">
        <v>20170601</v>
      </c>
      <c r="M43" s="2">
        <v>42</v>
      </c>
      <c r="N43" s="4" t="str">
        <f t="shared" si="2"/>
        <v xml:space="preserve">match (a42{id:'T000001'}) match (b42{id:'CT000109'}) </v>
      </c>
      <c r="O43" s="4" t="str">
        <f t="shared" si="3"/>
        <v>create (a42)-[r42:type{id:'rel14042',  type:'hasType', kr:'~이다', en:'is a', user:'lyndsey', date:'20170601', ref:'', ver:''}]-&gt;(b42)</v>
      </c>
      <c r="P43" s="4" t="s">
        <v>17</v>
      </c>
    </row>
    <row r="44" spans="1:16" x14ac:dyDescent="0.45">
      <c r="A44" s="2">
        <v>14043</v>
      </c>
      <c r="B44" s="7" t="s">
        <v>38</v>
      </c>
      <c r="C44" s="7" t="s">
        <v>39</v>
      </c>
      <c r="D44" s="7" t="s">
        <v>141</v>
      </c>
      <c r="E44" s="7" t="s">
        <v>142</v>
      </c>
      <c r="F44" s="8" t="s">
        <v>114</v>
      </c>
      <c r="G44" s="8" t="s">
        <v>115</v>
      </c>
      <c r="H44" s="8" t="s">
        <v>116</v>
      </c>
      <c r="K44" s="7" t="s">
        <v>16</v>
      </c>
      <c r="L44" s="7">
        <v>20170601</v>
      </c>
      <c r="M44" s="2">
        <v>43</v>
      </c>
      <c r="N44" s="4" t="str">
        <f t="shared" si="2"/>
        <v xml:space="preserve">match (a43{id:'T000001'}) match (b43{id:'CT000108'}) </v>
      </c>
      <c r="O44" s="4" t="str">
        <f t="shared" si="3"/>
        <v>create (a43)-[r43:type{id:'rel14043',  type:'hasType', kr:'~이다', en:'is a', user:'lyndsey', date:'20170601', ref:'', ver:''}]-&gt;(b43)</v>
      </c>
      <c r="P44" s="4" t="s">
        <v>17</v>
      </c>
    </row>
    <row r="45" spans="1:16" x14ac:dyDescent="0.45">
      <c r="A45" s="2">
        <v>14044</v>
      </c>
      <c r="B45" s="20" t="s">
        <v>82</v>
      </c>
      <c r="C45" s="20" t="s">
        <v>83</v>
      </c>
      <c r="D45" s="20" t="s">
        <v>117</v>
      </c>
      <c r="E45" s="20" t="s">
        <v>118</v>
      </c>
      <c r="F45" s="8" t="s">
        <v>114</v>
      </c>
      <c r="G45" s="8" t="s">
        <v>115</v>
      </c>
      <c r="H45" s="8" t="s">
        <v>116</v>
      </c>
      <c r="K45" s="7" t="s">
        <v>16</v>
      </c>
      <c r="L45" s="7">
        <v>20170601</v>
      </c>
      <c r="M45" s="2">
        <v>44</v>
      </c>
      <c r="N45" s="4" t="str">
        <f t="shared" si="2"/>
        <v xml:space="preserve">match (a44{id:'T000002'}) match (b44{id:'CT000007'}) </v>
      </c>
      <c r="O45" s="4" t="str">
        <f t="shared" si="3"/>
        <v>create (a44)-[r44:type{id:'rel14044',  type:'hasType', kr:'~이다', en:'is a', user:'lyndsey', date:'20170601', ref:'', ver:''}]-&gt;(b44)</v>
      </c>
      <c r="P45" s="4" t="s">
        <v>17</v>
      </c>
    </row>
    <row r="46" spans="1:16" x14ac:dyDescent="0.45">
      <c r="A46" s="2">
        <v>14045</v>
      </c>
      <c r="B46" s="7" t="s">
        <v>18</v>
      </c>
      <c r="C46" s="7" t="s">
        <v>19</v>
      </c>
      <c r="D46" s="7" t="s">
        <v>119</v>
      </c>
      <c r="E46" s="7" t="s">
        <v>120</v>
      </c>
      <c r="F46" s="8" t="s">
        <v>114</v>
      </c>
      <c r="G46" s="8" t="s">
        <v>115</v>
      </c>
      <c r="H46" s="8" t="s">
        <v>116</v>
      </c>
      <c r="K46" s="7" t="s">
        <v>16</v>
      </c>
      <c r="L46" s="7">
        <v>20170601</v>
      </c>
      <c r="M46" s="2">
        <v>45</v>
      </c>
      <c r="N46" s="4" t="str">
        <f t="shared" si="2"/>
        <v xml:space="preserve">match (a45{id:'T000003'}) match (b45{id:'CT000008'}) </v>
      </c>
      <c r="O46" s="4" t="str">
        <f t="shared" si="3"/>
        <v>create (a45)-[r45:type{id:'rel14045',  type:'hasType', kr:'~이다', en:'is a', user:'lyndsey', date:'20170601', ref:'', ver:''}]-&gt;(b45)</v>
      </c>
      <c r="P46" s="4" t="s">
        <v>17</v>
      </c>
    </row>
    <row r="47" spans="1:16" x14ac:dyDescent="0.45">
      <c r="A47" s="2">
        <v>14046</v>
      </c>
      <c r="B47" s="7" t="s">
        <v>18</v>
      </c>
      <c r="C47" s="7" t="s">
        <v>19</v>
      </c>
      <c r="D47" s="7" t="s">
        <v>165</v>
      </c>
      <c r="E47" s="7" t="s">
        <v>166</v>
      </c>
      <c r="F47" s="8" t="s">
        <v>114</v>
      </c>
      <c r="G47" s="8" t="s">
        <v>115</v>
      </c>
      <c r="H47" s="8" t="s">
        <v>116</v>
      </c>
      <c r="K47" s="7" t="s">
        <v>16</v>
      </c>
      <c r="L47" s="7">
        <v>20170601</v>
      </c>
      <c r="M47" s="2">
        <v>46</v>
      </c>
      <c r="N47" s="4" t="str">
        <f t="shared" si="2"/>
        <v xml:space="preserve">match (a46{id:'T000003'}) match (b46{id:'CT000010'}) </v>
      </c>
      <c r="O47" s="4" t="str">
        <f t="shared" si="3"/>
        <v>create (a46)-[r46:type{id:'rel14046',  type:'hasType', kr:'~이다', en:'is a', user:'lyndsey', date:'20170601', ref:'', ver:''}]-&gt;(b46)</v>
      </c>
      <c r="P47" s="4" t="s">
        <v>17</v>
      </c>
    </row>
    <row r="48" spans="1:16" x14ac:dyDescent="0.45">
      <c r="A48" s="2">
        <v>14047</v>
      </c>
      <c r="B48" s="7" t="s">
        <v>22</v>
      </c>
      <c r="C48" s="7" t="s">
        <v>23</v>
      </c>
      <c r="D48" s="7" t="s">
        <v>125</v>
      </c>
      <c r="E48" s="7" t="s">
        <v>126</v>
      </c>
      <c r="F48" s="8" t="s">
        <v>114</v>
      </c>
      <c r="G48" s="8" t="s">
        <v>115</v>
      </c>
      <c r="H48" s="8" t="s">
        <v>116</v>
      </c>
      <c r="K48" s="7" t="s">
        <v>16</v>
      </c>
      <c r="L48" s="7">
        <v>20170601</v>
      </c>
      <c r="M48" s="2">
        <v>47</v>
      </c>
      <c r="N48" s="4" t="str">
        <f t="shared" si="2"/>
        <v xml:space="preserve">match (a47{id:'T000004'}) match (b47{id:'CT000019'}) </v>
      </c>
      <c r="O48" s="4" t="str">
        <f t="shared" si="3"/>
        <v>create (a47)-[r47:type{id:'rel14047',  type:'hasType', kr:'~이다', en:'is a', user:'lyndsey', date:'20170601', ref:'', ver:''}]-&gt;(b47)</v>
      </c>
      <c r="P48" s="4" t="s">
        <v>17</v>
      </c>
    </row>
    <row r="49" spans="1:16" x14ac:dyDescent="0.45">
      <c r="A49" s="2">
        <v>14048</v>
      </c>
      <c r="B49" s="7" t="s">
        <v>40</v>
      </c>
      <c r="C49" s="7" t="s">
        <v>41</v>
      </c>
      <c r="D49" s="7" t="s">
        <v>127</v>
      </c>
      <c r="E49" s="7" t="s">
        <v>128</v>
      </c>
      <c r="F49" s="8" t="s">
        <v>114</v>
      </c>
      <c r="G49" s="8" t="s">
        <v>115</v>
      </c>
      <c r="H49" s="8" t="s">
        <v>116</v>
      </c>
      <c r="K49" s="7" t="s">
        <v>16</v>
      </c>
      <c r="L49" s="7">
        <v>20170601</v>
      </c>
      <c r="M49" s="2">
        <v>48</v>
      </c>
      <c r="N49" s="4" t="str">
        <f t="shared" si="2"/>
        <v xml:space="preserve">match (a48{id:'T000005'}) match (b48{id:'CT000020'}) </v>
      </c>
      <c r="O49" s="4" t="str">
        <f t="shared" si="3"/>
        <v>create (a48)-[r48:type{id:'rel14048',  type:'hasType', kr:'~이다', en:'is a', user:'lyndsey', date:'20170601', ref:'', ver:''}]-&gt;(b48)</v>
      </c>
      <c r="P49" s="4" t="s">
        <v>17</v>
      </c>
    </row>
    <row r="50" spans="1:16" x14ac:dyDescent="0.45">
      <c r="A50" s="2">
        <v>14049</v>
      </c>
      <c r="B50" s="20" t="s">
        <v>24</v>
      </c>
      <c r="C50" s="20" t="s">
        <v>25</v>
      </c>
      <c r="D50" s="20" t="s">
        <v>117</v>
      </c>
      <c r="E50" s="20" t="s">
        <v>118</v>
      </c>
      <c r="F50" s="8" t="s">
        <v>114</v>
      </c>
      <c r="G50" s="8" t="s">
        <v>115</v>
      </c>
      <c r="H50" s="8" t="s">
        <v>116</v>
      </c>
      <c r="K50" s="7" t="s">
        <v>16</v>
      </c>
      <c r="L50" s="7">
        <v>20170601</v>
      </c>
      <c r="M50" s="2">
        <v>49</v>
      </c>
      <c r="N50" s="4" t="str">
        <f t="shared" si="2"/>
        <v xml:space="preserve">match (a49{id:'T000006'}) match (b49{id:'CT000007'}) </v>
      </c>
      <c r="O50" s="4" t="str">
        <f t="shared" si="3"/>
        <v>create (a49)-[r49:type{id:'rel14049',  type:'hasType', kr:'~이다', en:'is a', user:'lyndsey', date:'20170601', ref:'', ver:''}]-&gt;(b49)</v>
      </c>
      <c r="P50" s="4" t="s">
        <v>17</v>
      </c>
    </row>
    <row r="51" spans="1:16" x14ac:dyDescent="0.45">
      <c r="A51" s="2">
        <v>14050</v>
      </c>
      <c r="B51" s="7" t="s">
        <v>84</v>
      </c>
      <c r="C51" s="7" t="s">
        <v>85</v>
      </c>
      <c r="D51" s="7" t="s">
        <v>143</v>
      </c>
      <c r="E51" s="7" t="s">
        <v>144</v>
      </c>
      <c r="F51" s="8" t="s">
        <v>114</v>
      </c>
      <c r="G51" s="8" t="s">
        <v>115</v>
      </c>
      <c r="H51" s="8" t="s">
        <v>116</v>
      </c>
      <c r="K51" s="7" t="s">
        <v>16</v>
      </c>
      <c r="L51" s="7">
        <v>20170601</v>
      </c>
      <c r="M51" s="2">
        <v>50</v>
      </c>
      <c r="N51" s="4" t="str">
        <f t="shared" si="2"/>
        <v xml:space="preserve">match (a50{id:'T000007'}) match (b50{id:'CT000109'}) </v>
      </c>
      <c r="O51" s="4" t="str">
        <f t="shared" si="3"/>
        <v>create (a50)-[r50:type{id:'rel14050',  type:'hasType', kr:'~이다', en:'is a', user:'lyndsey', date:'20170601', ref:'', ver:''}]-&gt;(b50)</v>
      </c>
      <c r="P51" s="4" t="s">
        <v>17</v>
      </c>
    </row>
    <row r="52" spans="1:16" x14ac:dyDescent="0.45">
      <c r="A52" s="2">
        <v>14051</v>
      </c>
      <c r="B52" s="7" t="s">
        <v>84</v>
      </c>
      <c r="C52" s="7" t="s">
        <v>85</v>
      </c>
      <c r="D52" s="7" t="s">
        <v>141</v>
      </c>
      <c r="E52" s="7" t="s">
        <v>142</v>
      </c>
      <c r="F52" s="8" t="s">
        <v>114</v>
      </c>
      <c r="G52" s="8" t="s">
        <v>115</v>
      </c>
      <c r="H52" s="8" t="s">
        <v>116</v>
      </c>
      <c r="K52" s="7" t="s">
        <v>16</v>
      </c>
      <c r="L52" s="7">
        <v>20170601</v>
      </c>
      <c r="M52" s="2">
        <v>51</v>
      </c>
      <c r="N52" s="4" t="str">
        <f t="shared" si="2"/>
        <v xml:space="preserve">match (a51{id:'T000007'}) match (b51{id:'CT000108'}) </v>
      </c>
      <c r="O52" s="4" t="str">
        <f t="shared" si="3"/>
        <v>create (a51)-[r51:type{id:'rel14051',  type:'hasType', kr:'~이다', en:'is a', user:'lyndsey', date:'20170601', ref:'', ver:''}]-&gt;(b51)</v>
      </c>
      <c r="P52" s="4" t="s">
        <v>17</v>
      </c>
    </row>
    <row r="53" spans="1:16" x14ac:dyDescent="0.45">
      <c r="A53" s="2">
        <v>14052</v>
      </c>
      <c r="B53" s="20" t="s">
        <v>245</v>
      </c>
      <c r="C53" s="20" t="s">
        <v>27</v>
      </c>
      <c r="D53" s="20" t="s">
        <v>131</v>
      </c>
      <c r="E53" s="19" t="s">
        <v>132</v>
      </c>
      <c r="F53" s="8" t="s">
        <v>114</v>
      </c>
      <c r="G53" s="8" t="s">
        <v>115</v>
      </c>
      <c r="H53" s="8" t="s">
        <v>116</v>
      </c>
      <c r="K53" s="7" t="s">
        <v>16</v>
      </c>
      <c r="L53" s="7">
        <v>20170601</v>
      </c>
      <c r="M53" s="2">
        <v>52</v>
      </c>
      <c r="N53" s="4" t="str">
        <f t="shared" si="2"/>
        <v xml:space="preserve">match (a52{id:'TC00003'}) match (b52{id:'CT000037'}) </v>
      </c>
      <c r="O53" s="4" t="str">
        <f t="shared" si="3"/>
        <v>create (a52)-[r52:type{id:'rel14052',  type:'hasType', kr:'~이다', en:'is a', user:'lyndsey', date:'20170601', ref:'', ver:''}]-&gt;(b52)</v>
      </c>
      <c r="P53" s="4" t="s">
        <v>17</v>
      </c>
    </row>
    <row r="54" spans="1:16" x14ac:dyDescent="0.45">
      <c r="A54" s="2">
        <v>14053</v>
      </c>
      <c r="B54" s="4" t="s">
        <v>226</v>
      </c>
      <c r="C54" s="4" t="s">
        <v>227</v>
      </c>
      <c r="D54" s="4" t="s">
        <v>373</v>
      </c>
      <c r="E54" s="4" t="s">
        <v>374</v>
      </c>
      <c r="F54" s="8" t="s">
        <v>114</v>
      </c>
      <c r="G54" s="8" t="s">
        <v>115</v>
      </c>
      <c r="H54" s="8" t="s">
        <v>116</v>
      </c>
      <c r="K54" s="7" t="s">
        <v>16</v>
      </c>
      <c r="L54" s="7">
        <v>20170601</v>
      </c>
      <c r="M54" s="2">
        <v>53</v>
      </c>
      <c r="N54" s="4" t="str">
        <f t="shared" si="2"/>
        <v xml:space="preserve">match (a53{id:'T000009'}) match (b53{id:'CT000117'}) </v>
      </c>
      <c r="O54" s="4" t="str">
        <f t="shared" si="3"/>
        <v>create (a53)-[r53:type{id:'rel14053',  type:'hasType', kr:'~이다', en:'is a', user:'lyndsey', date:'20170601', ref:'', ver:''}]-&gt;(b53)</v>
      </c>
      <c r="P54" s="4" t="s">
        <v>17</v>
      </c>
    </row>
    <row r="55" spans="1:16" x14ac:dyDescent="0.45">
      <c r="A55" s="2">
        <v>14054</v>
      </c>
      <c r="B55" s="7" t="s">
        <v>28</v>
      </c>
      <c r="C55" s="2" t="s">
        <v>29</v>
      </c>
      <c r="D55" s="7" t="s">
        <v>135</v>
      </c>
      <c r="E55" s="8" t="s">
        <v>136</v>
      </c>
      <c r="F55" s="8" t="s">
        <v>114</v>
      </c>
      <c r="G55" s="8" t="s">
        <v>115</v>
      </c>
      <c r="H55" s="8" t="s">
        <v>116</v>
      </c>
      <c r="K55" s="7" t="s">
        <v>16</v>
      </c>
      <c r="L55" s="7">
        <v>20170601</v>
      </c>
      <c r="M55" s="2">
        <v>54</v>
      </c>
      <c r="N55" s="4" t="str">
        <f t="shared" si="2"/>
        <v xml:space="preserve">match (a54{id:'T000010'}) match (b54{id:'CT000072'}) </v>
      </c>
      <c r="O55" s="4" t="str">
        <f t="shared" si="3"/>
        <v>create (a54)-[r54:type{id:'rel14054',  type:'hasType', kr:'~이다', en:'is a', user:'lyndsey', date:'20170601', ref:'', ver:''}]-&gt;(b54)</v>
      </c>
      <c r="P55" s="4" t="s">
        <v>17</v>
      </c>
    </row>
    <row r="56" spans="1:16" x14ac:dyDescent="0.45">
      <c r="A56" s="2">
        <v>14055</v>
      </c>
      <c r="B56" s="20" t="s">
        <v>246</v>
      </c>
      <c r="C56" s="19" t="s">
        <v>31</v>
      </c>
      <c r="D56" s="20" t="s">
        <v>133</v>
      </c>
      <c r="E56" s="19" t="s">
        <v>134</v>
      </c>
      <c r="F56" s="8" t="s">
        <v>114</v>
      </c>
      <c r="G56" s="8" t="s">
        <v>115</v>
      </c>
      <c r="H56" s="8" t="s">
        <v>116</v>
      </c>
      <c r="K56" s="7" t="s">
        <v>16</v>
      </c>
      <c r="L56" s="7">
        <v>20170601</v>
      </c>
      <c r="M56" s="2">
        <v>55</v>
      </c>
      <c r="N56" s="4" t="str">
        <f t="shared" si="2"/>
        <v xml:space="preserve">match (a55{id:'TC00004'}) match (b55{id:'CT000064'}) </v>
      </c>
      <c r="O56" s="4" t="str">
        <f t="shared" si="3"/>
        <v>create (a55)-[r55:type{id:'rel14055',  type:'hasType', kr:'~이다', en:'is a', user:'lyndsey', date:'20170601', ref:'', ver:''}]-&gt;(b55)</v>
      </c>
      <c r="P56" s="4" t="s">
        <v>17</v>
      </c>
    </row>
    <row r="57" spans="1:16" x14ac:dyDescent="0.45">
      <c r="A57" s="2">
        <v>14056</v>
      </c>
      <c r="B57" s="4" t="s">
        <v>32</v>
      </c>
      <c r="C57" s="4" t="s">
        <v>320</v>
      </c>
      <c r="D57" s="7" t="s">
        <v>165</v>
      </c>
      <c r="E57" s="7" t="s">
        <v>166</v>
      </c>
      <c r="F57" s="8" t="s">
        <v>114</v>
      </c>
      <c r="G57" s="8" t="s">
        <v>115</v>
      </c>
      <c r="H57" s="8" t="s">
        <v>116</v>
      </c>
      <c r="K57" s="7" t="s">
        <v>16</v>
      </c>
      <c r="L57" s="7">
        <v>20170601</v>
      </c>
      <c r="M57" s="2">
        <v>56</v>
      </c>
      <c r="N57" s="4" t="str">
        <f t="shared" si="2"/>
        <v xml:space="preserve">match (a56{id:'T000017'}) match (b56{id:'CT000010'}) </v>
      </c>
      <c r="O57" s="4" t="str">
        <f t="shared" si="3"/>
        <v>create (a56)-[r56:type{id:'rel14056',  type:'hasType', kr:'~이다', en:'is a', user:'lyndsey', date:'20170601', ref:'', ver:''}]-&gt;(b56)</v>
      </c>
      <c r="P57" s="4" t="s">
        <v>17</v>
      </c>
    </row>
    <row r="58" spans="1:16" x14ac:dyDescent="0.45">
      <c r="A58" s="2">
        <v>14057</v>
      </c>
      <c r="B58" s="7" t="s">
        <v>34</v>
      </c>
      <c r="C58" s="2" t="s">
        <v>35</v>
      </c>
      <c r="D58" s="7" t="s">
        <v>139</v>
      </c>
      <c r="E58" s="8" t="s">
        <v>140</v>
      </c>
      <c r="F58" s="8" t="s">
        <v>114</v>
      </c>
      <c r="G58" s="8" t="s">
        <v>115</v>
      </c>
      <c r="H58" s="8" t="s">
        <v>116</v>
      </c>
      <c r="K58" s="7" t="s">
        <v>16</v>
      </c>
      <c r="L58" s="7">
        <v>20170601</v>
      </c>
      <c r="M58" s="2">
        <v>57</v>
      </c>
      <c r="N58" s="4" t="str">
        <f t="shared" si="2"/>
        <v xml:space="preserve">match (a57{id:'T000018'}) match (b57{id:'CT000073'}) </v>
      </c>
      <c r="O58" s="4" t="str">
        <f t="shared" si="3"/>
        <v>create (a57)-[r57:type{id:'rel14057',  type:'hasType', kr:'~이다', en:'is a', user:'lyndsey', date:'20170601', ref:'', ver:''}]-&gt;(b57)</v>
      </c>
      <c r="P58" s="4" t="s">
        <v>17</v>
      </c>
    </row>
    <row r="59" spans="1:16" x14ac:dyDescent="0.45">
      <c r="A59" s="2">
        <v>14058</v>
      </c>
      <c r="B59" s="4" t="s">
        <v>479</v>
      </c>
      <c r="C59" s="4" t="s">
        <v>314</v>
      </c>
      <c r="D59" s="4" t="s">
        <v>814</v>
      </c>
      <c r="E59" s="4" t="s">
        <v>280</v>
      </c>
      <c r="F59" s="8" t="s">
        <v>114</v>
      </c>
      <c r="G59" s="8" t="s">
        <v>115</v>
      </c>
      <c r="H59" s="8" t="s">
        <v>116</v>
      </c>
      <c r="K59" s="7" t="s">
        <v>16</v>
      </c>
      <c r="L59" s="7">
        <v>20170601</v>
      </c>
      <c r="M59" s="2">
        <v>58</v>
      </c>
      <c r="N59" s="4" t="str">
        <f t="shared" si="2"/>
        <v xml:space="preserve">match (a58{id:'T000036'}) match (b58{id:'CT0001040'}) </v>
      </c>
      <c r="O59" s="4" t="str">
        <f t="shared" si="3"/>
        <v>create (a58)-[r58:type{id:'rel14058',  type:'hasType', kr:'~이다', en:'is a', user:'lyndsey', date:'20170601', ref:'', ver:''}]-&gt;(b58)</v>
      </c>
      <c r="P59" s="4" t="s">
        <v>17</v>
      </c>
    </row>
    <row r="60" spans="1:16" x14ac:dyDescent="0.45">
      <c r="A60" s="2">
        <v>14060</v>
      </c>
      <c r="B60" s="4" t="s">
        <v>36</v>
      </c>
      <c r="C60" s="4" t="s">
        <v>372</v>
      </c>
      <c r="D60" s="7" t="s">
        <v>119</v>
      </c>
      <c r="E60" s="2" t="s">
        <v>120</v>
      </c>
      <c r="F60" s="8" t="s">
        <v>114</v>
      </c>
      <c r="G60" s="8" t="s">
        <v>115</v>
      </c>
      <c r="H60" s="8" t="s">
        <v>116</v>
      </c>
      <c r="K60" s="7" t="s">
        <v>16</v>
      </c>
      <c r="L60" s="7">
        <v>20170601</v>
      </c>
      <c r="M60" s="2">
        <v>60</v>
      </c>
      <c r="N60" s="4" t="str">
        <f t="shared" si="2"/>
        <v xml:space="preserve">match (a60{id:'T000019'}) match (b60{id:'CT000008'}) </v>
      </c>
      <c r="O60" s="4" t="str">
        <f t="shared" si="3"/>
        <v>create (a60)-[r60:type{id:'rel14060',  type:'hasType', kr:'~이다', en:'is a', user:'lyndsey', date:'20170601', ref:'', ver:''}]-&gt;(b60)</v>
      </c>
      <c r="P60" s="4" t="s">
        <v>17</v>
      </c>
    </row>
    <row r="61" spans="1:16" x14ac:dyDescent="0.45">
      <c r="A61" s="2">
        <v>14061</v>
      </c>
      <c r="B61" s="4" t="s">
        <v>323</v>
      </c>
      <c r="C61" s="4" t="s">
        <v>371</v>
      </c>
      <c r="D61" s="4" t="s">
        <v>370</v>
      </c>
      <c r="E61" s="4" t="s">
        <v>369</v>
      </c>
      <c r="F61" s="8" t="s">
        <v>114</v>
      </c>
      <c r="G61" s="8" t="s">
        <v>115</v>
      </c>
      <c r="H61" s="8" t="s">
        <v>116</v>
      </c>
      <c r="K61" s="7" t="s">
        <v>16</v>
      </c>
      <c r="L61" s="7">
        <v>20170601</v>
      </c>
      <c r="M61" s="2">
        <v>61</v>
      </c>
      <c r="N61" s="4" t="str">
        <f t="shared" si="2"/>
        <v xml:space="preserve">match (a61{id:'T000021'}) match (b61{id:'CT000054'}) </v>
      </c>
      <c r="O61" s="4" t="str">
        <f t="shared" si="3"/>
        <v>create (a61)-[r61:type{id:'rel14061',  type:'hasType', kr:'~이다', en:'is a', user:'lyndsey', date:'20170601', ref:'', ver:''}]-&gt;(b61)</v>
      </c>
      <c r="P61" s="4" t="s">
        <v>17</v>
      </c>
    </row>
    <row r="62" spans="1:16" x14ac:dyDescent="0.45">
      <c r="A62" s="19">
        <v>14062</v>
      </c>
      <c r="B62" s="20" t="s">
        <v>310</v>
      </c>
      <c r="C62" s="20" t="s">
        <v>311</v>
      </c>
      <c r="D62" s="20" t="s">
        <v>822</v>
      </c>
      <c r="E62" s="20" t="s">
        <v>278</v>
      </c>
      <c r="F62" s="8" t="s">
        <v>114</v>
      </c>
      <c r="G62" s="8" t="s">
        <v>115</v>
      </c>
      <c r="H62" s="8" t="s">
        <v>116</v>
      </c>
      <c r="K62" s="7" t="s">
        <v>16</v>
      </c>
      <c r="L62" s="7">
        <v>20170601</v>
      </c>
      <c r="M62" s="2">
        <v>62</v>
      </c>
      <c r="N62" s="4" t="str">
        <f t="shared" si="2"/>
        <v xml:space="preserve">match (a62{id:'T000023'}) match (b62{id:'CT000138'}) </v>
      </c>
      <c r="O62" s="4" t="str">
        <f t="shared" si="3"/>
        <v>create (a62)-[r62:type{id:'rel14062',  type:'hasType', kr:'~이다', en:'is a', user:'lyndsey', date:'20170601', ref:'', ver:''}]-&gt;(b62)</v>
      </c>
      <c r="P62" s="4" t="s">
        <v>17</v>
      </c>
    </row>
    <row r="63" spans="1:16" x14ac:dyDescent="0.45">
      <c r="A63" s="2">
        <v>14063</v>
      </c>
      <c r="B63" s="4" t="s">
        <v>312</v>
      </c>
      <c r="C63" s="4" t="s">
        <v>313</v>
      </c>
      <c r="D63" s="4" t="s">
        <v>812</v>
      </c>
      <c r="E63" s="4" t="s">
        <v>279</v>
      </c>
      <c r="F63" s="8" t="s">
        <v>114</v>
      </c>
      <c r="G63" s="8" t="s">
        <v>115</v>
      </c>
      <c r="H63" s="8" t="s">
        <v>116</v>
      </c>
      <c r="K63" s="7" t="s">
        <v>16</v>
      </c>
      <c r="L63" s="7">
        <v>20170601</v>
      </c>
      <c r="M63" s="2">
        <v>63</v>
      </c>
      <c r="N63" s="4" t="str">
        <f t="shared" si="2"/>
        <v xml:space="preserve">match (a63{id:'T000024'}) match (b63{id:'CT000139'}) </v>
      </c>
      <c r="O63" s="4" t="str">
        <f t="shared" si="3"/>
        <v>create (a63)-[r63:type{id:'rel14063',  type:'hasType', kr:'~이다', en:'is a', user:'lyndsey', date:'20170601', ref:'', ver:''}]-&gt;(b63)</v>
      </c>
      <c r="P63" s="4" t="s">
        <v>17</v>
      </c>
    </row>
    <row r="64" spans="1:16" x14ac:dyDescent="0.45">
      <c r="A64" s="2">
        <v>14064</v>
      </c>
      <c r="B64" s="4" t="s">
        <v>315</v>
      </c>
      <c r="C64" s="4" t="s">
        <v>316</v>
      </c>
      <c r="D64" s="7" t="s">
        <v>139</v>
      </c>
      <c r="E64" s="8" t="s">
        <v>140</v>
      </c>
      <c r="F64" s="8" t="s">
        <v>114</v>
      </c>
      <c r="G64" s="8" t="s">
        <v>115</v>
      </c>
      <c r="H64" s="8" t="s">
        <v>116</v>
      </c>
      <c r="K64" s="7" t="s">
        <v>16</v>
      </c>
      <c r="L64" s="7">
        <v>20170601</v>
      </c>
      <c r="M64" s="2">
        <v>64</v>
      </c>
      <c r="N64" s="4" t="str">
        <f t="shared" si="2"/>
        <v xml:space="preserve">match (a64{id:'T000025'}) match (b64{id:'CT000073'}) </v>
      </c>
      <c r="O64" s="4" t="str">
        <f t="shared" si="3"/>
        <v>create (a64)-[r64:type{id:'rel14064',  type:'hasType', kr:'~이다', en:'is a', user:'lyndsey', date:'20170601', ref:'', ver:''}]-&gt;(b64)</v>
      </c>
      <c r="P64" s="4" t="s">
        <v>17</v>
      </c>
    </row>
    <row r="65" spans="1:16" x14ac:dyDescent="0.45">
      <c r="A65" s="2">
        <v>14065</v>
      </c>
      <c r="B65" s="4" t="s">
        <v>308</v>
      </c>
      <c r="C65" s="4" t="s">
        <v>309</v>
      </c>
      <c r="D65" s="4" t="s">
        <v>815</v>
      </c>
      <c r="E65" s="2" t="s">
        <v>319</v>
      </c>
      <c r="F65" s="8" t="s">
        <v>114</v>
      </c>
      <c r="G65" s="8" t="s">
        <v>115</v>
      </c>
      <c r="H65" s="8" t="s">
        <v>116</v>
      </c>
      <c r="K65" s="7" t="s">
        <v>16</v>
      </c>
      <c r="L65" s="7">
        <v>20170601</v>
      </c>
      <c r="M65" s="2">
        <v>65</v>
      </c>
      <c r="N65" s="4" t="str">
        <f t="shared" ref="N65:N96" si="4">"match (a"&amp;M65&amp;"{id:'"&amp;B65&amp;"'}) "&amp;"match (b"&amp;M65&amp;"{id:'"&amp;D65&amp;"'}) "</f>
        <v xml:space="preserve">match (a65{id:'T000026'}) match (b65{id:'CT0001041'}) </v>
      </c>
      <c r="O65" s="4" t="str">
        <f t="shared" ref="O65:O96" si="5">"create (a"&amp;M65&amp;")-[r"&amp;M65&amp;":type{id:'rel"&amp;A65&amp;"',  type:'"&amp;F65&amp;"', kr:'"&amp;H65&amp;"', en:'"&amp;G65&amp;"', user:'"&amp;K65&amp;"', date:'"&amp;L65&amp;"', ref:'"&amp;I65&amp;"', ver:'"&amp;J65&amp;"'}]-&gt;(b"&amp;M65&amp;")"</f>
        <v>create (a65)-[r65:type{id:'rel14065',  type:'hasType', kr:'~이다', en:'is a', user:'lyndsey', date:'20170601', ref:'', ver:''}]-&gt;(b65)</v>
      </c>
      <c r="P65" s="4" t="s">
        <v>17</v>
      </c>
    </row>
    <row r="66" spans="1:16" x14ac:dyDescent="0.45">
      <c r="A66" s="2">
        <v>14066</v>
      </c>
      <c r="B66" s="4" t="s">
        <v>317</v>
      </c>
      <c r="C66" s="4" t="s">
        <v>318</v>
      </c>
      <c r="D66" s="4" t="s">
        <v>811</v>
      </c>
      <c r="E66" s="4" t="s">
        <v>281</v>
      </c>
      <c r="F66" s="8" t="s">
        <v>114</v>
      </c>
      <c r="G66" s="8" t="s">
        <v>115</v>
      </c>
      <c r="H66" s="8" t="s">
        <v>116</v>
      </c>
      <c r="K66" s="7" t="s">
        <v>16</v>
      </c>
      <c r="L66" s="7">
        <v>20170601</v>
      </c>
      <c r="M66" s="2">
        <v>66</v>
      </c>
      <c r="N66" s="4" t="str">
        <f t="shared" si="4"/>
        <v xml:space="preserve">match (a66{id:'T000027'}) match (b66{id:'CT000137'}) </v>
      </c>
      <c r="O66" s="4" t="str">
        <f t="shared" si="5"/>
        <v>create (a66)-[r66:type{id:'rel14066',  type:'hasType', kr:'~이다', en:'is a', user:'lyndsey', date:'20170601', ref:'', ver:''}]-&gt;(b66)</v>
      </c>
      <c r="P66" s="4" t="s">
        <v>17</v>
      </c>
    </row>
    <row r="67" spans="1:16" x14ac:dyDescent="0.45">
      <c r="A67" s="2">
        <v>14067</v>
      </c>
      <c r="B67" s="4" t="s">
        <v>387</v>
      </c>
      <c r="C67" s="4" t="s">
        <v>388</v>
      </c>
      <c r="D67" s="4" t="s">
        <v>383</v>
      </c>
      <c r="E67" s="4" t="s">
        <v>384</v>
      </c>
      <c r="F67" s="8" t="s">
        <v>114</v>
      </c>
      <c r="G67" s="8" t="s">
        <v>115</v>
      </c>
      <c r="H67" s="8" t="s">
        <v>116</v>
      </c>
      <c r="K67" s="7" t="s">
        <v>16</v>
      </c>
      <c r="L67" s="7">
        <v>20170601</v>
      </c>
      <c r="M67" s="2">
        <v>67</v>
      </c>
      <c r="N67" s="4" t="str">
        <f t="shared" si="4"/>
        <v xml:space="preserve">match (a67{id:'T000029'}) match (b67{id:'CT000118'}) </v>
      </c>
      <c r="O67" s="4" t="str">
        <f t="shared" si="5"/>
        <v>create (a67)-[r67:type{id:'rel14067',  type:'hasType', kr:'~이다', en:'is a', user:'lyndsey', date:'20170601', ref:'', ver:''}]-&gt;(b67)</v>
      </c>
      <c r="P67" s="4" t="s">
        <v>17</v>
      </c>
    </row>
    <row r="68" spans="1:16" x14ac:dyDescent="0.45">
      <c r="A68" s="2">
        <v>14068</v>
      </c>
      <c r="B68" s="4" t="s">
        <v>389</v>
      </c>
      <c r="C68" s="4" t="s">
        <v>390</v>
      </c>
      <c r="D68" s="4" t="s">
        <v>385</v>
      </c>
      <c r="E68" s="4" t="s">
        <v>386</v>
      </c>
      <c r="F68" s="8" t="s">
        <v>114</v>
      </c>
      <c r="G68" s="8" t="s">
        <v>115</v>
      </c>
      <c r="H68" s="8" t="s">
        <v>116</v>
      </c>
      <c r="K68" s="7" t="s">
        <v>16</v>
      </c>
      <c r="L68" s="7">
        <v>20170601</v>
      </c>
      <c r="M68" s="2">
        <v>68</v>
      </c>
      <c r="N68" s="4" t="str">
        <f t="shared" si="4"/>
        <v xml:space="preserve">match (a68{id:'T000030'}) match (b68{id:'CT000119'}) </v>
      </c>
      <c r="O68" s="4" t="str">
        <f t="shared" si="5"/>
        <v>create (a68)-[r68:type{id:'rel14068',  type:'hasType', kr:'~이다', en:'is a', user:'lyndsey', date:'20170601', ref:'', ver:''}]-&gt;(b68)</v>
      </c>
      <c r="P68" s="4" t="s">
        <v>17</v>
      </c>
    </row>
    <row r="69" spans="1:16" x14ac:dyDescent="0.45">
      <c r="A69" s="2">
        <v>14069</v>
      </c>
      <c r="B69" s="4" t="s">
        <v>377</v>
      </c>
      <c r="C69" s="4" t="s">
        <v>378</v>
      </c>
      <c r="D69" s="4" t="s">
        <v>373</v>
      </c>
      <c r="E69" s="4" t="s">
        <v>374</v>
      </c>
      <c r="F69" s="8" t="s">
        <v>114</v>
      </c>
      <c r="G69" s="8" t="s">
        <v>115</v>
      </c>
      <c r="H69" s="8" t="s">
        <v>116</v>
      </c>
      <c r="K69" s="7" t="s">
        <v>16</v>
      </c>
      <c r="L69" s="7">
        <v>20170601</v>
      </c>
      <c r="M69" s="2">
        <v>69</v>
      </c>
      <c r="N69" s="4" t="str">
        <f t="shared" si="4"/>
        <v xml:space="preserve">match (a69{id:'T000031'}) match (b69{id:'CT000117'}) </v>
      </c>
      <c r="O69" s="4" t="str">
        <f t="shared" si="5"/>
        <v>create (a69)-[r69:type{id:'rel14069',  type:'hasType', kr:'~이다', en:'is a', user:'lyndsey', date:'20170601', ref:'', ver:''}]-&gt;(b69)</v>
      </c>
      <c r="P69" s="4" t="s">
        <v>17</v>
      </c>
    </row>
    <row r="70" spans="1:16" x14ac:dyDescent="0.45">
      <c r="A70" s="2">
        <v>14070</v>
      </c>
      <c r="B70" s="4" t="s">
        <v>379</v>
      </c>
      <c r="C70" s="4" t="s">
        <v>380</v>
      </c>
      <c r="D70" s="4" t="s">
        <v>373</v>
      </c>
      <c r="E70" s="4" t="s">
        <v>374</v>
      </c>
      <c r="F70" s="8" t="s">
        <v>114</v>
      </c>
      <c r="G70" s="8" t="s">
        <v>115</v>
      </c>
      <c r="H70" s="8" t="s">
        <v>116</v>
      </c>
      <c r="K70" s="7" t="s">
        <v>16</v>
      </c>
      <c r="L70" s="7">
        <v>20170601</v>
      </c>
      <c r="M70" s="2">
        <v>70</v>
      </c>
      <c r="N70" s="4" t="str">
        <f t="shared" si="4"/>
        <v xml:space="preserve">match (a70{id:'T000032'}) match (b70{id:'CT000117'}) </v>
      </c>
      <c r="O70" s="4" t="str">
        <f t="shared" si="5"/>
        <v>create (a70)-[r70:type{id:'rel14070',  type:'hasType', kr:'~이다', en:'is a', user:'lyndsey', date:'20170601', ref:'', ver:''}]-&gt;(b70)</v>
      </c>
      <c r="P70" s="4" t="s">
        <v>17</v>
      </c>
    </row>
    <row r="71" spans="1:16" ht="12" customHeight="1" x14ac:dyDescent="0.45">
      <c r="A71" s="2">
        <v>14071</v>
      </c>
      <c r="B71" s="4" t="s">
        <v>381</v>
      </c>
      <c r="C71" s="4" t="s">
        <v>382</v>
      </c>
      <c r="D71" s="4" t="s">
        <v>373</v>
      </c>
      <c r="E71" s="4" t="s">
        <v>374</v>
      </c>
      <c r="F71" s="8" t="s">
        <v>114</v>
      </c>
      <c r="G71" s="8" t="s">
        <v>115</v>
      </c>
      <c r="H71" s="8" t="s">
        <v>116</v>
      </c>
      <c r="K71" s="7" t="s">
        <v>16</v>
      </c>
      <c r="L71" s="7">
        <v>20170601</v>
      </c>
      <c r="M71" s="2">
        <v>71</v>
      </c>
      <c r="N71" s="4" t="str">
        <f t="shared" si="4"/>
        <v xml:space="preserve">match (a71{id:'T000033'}) match (b71{id:'CT000117'}) </v>
      </c>
      <c r="O71" s="4" t="str">
        <f t="shared" si="5"/>
        <v>create (a71)-[r71:type{id:'rel14071',  type:'hasType', kr:'~이다', en:'is a', user:'lyndsey', date:'20170601', ref:'', ver:''}]-&gt;(b71)</v>
      </c>
      <c r="P71" s="4" t="s">
        <v>17</v>
      </c>
    </row>
    <row r="72" spans="1:16" x14ac:dyDescent="0.45">
      <c r="A72" s="2">
        <v>14072</v>
      </c>
      <c r="B72" s="4" t="s">
        <v>327</v>
      </c>
      <c r="C72" s="4" t="s">
        <v>277</v>
      </c>
      <c r="D72" s="4" t="s">
        <v>351</v>
      </c>
      <c r="E72" s="4" t="s">
        <v>352</v>
      </c>
      <c r="F72" s="8" t="s">
        <v>114</v>
      </c>
      <c r="G72" s="8" t="s">
        <v>115</v>
      </c>
      <c r="H72" s="8" t="s">
        <v>116</v>
      </c>
      <c r="K72" s="7" t="s">
        <v>16</v>
      </c>
      <c r="L72" s="7">
        <v>20170601</v>
      </c>
      <c r="M72" s="2">
        <v>72</v>
      </c>
      <c r="N72" s="4" t="str">
        <f t="shared" si="4"/>
        <v xml:space="preserve">match (a72{id:'TC00006'}) match (b72{id:'C000025'}) </v>
      </c>
      <c r="O72" s="4" t="str">
        <f t="shared" si="5"/>
        <v>create (a72)-[r72:type{id:'rel14072',  type:'hasType', kr:'~이다', en:'is a', user:'lyndsey', date:'20170601', ref:'', ver:''}]-&gt;(b72)</v>
      </c>
      <c r="P72" s="4" t="s">
        <v>17</v>
      </c>
    </row>
    <row r="73" spans="1:16" ht="11" customHeight="1" x14ac:dyDescent="0.45">
      <c r="A73" s="2">
        <v>14073</v>
      </c>
      <c r="B73" s="4" t="s">
        <v>375</v>
      </c>
      <c r="C73" s="2" t="s">
        <v>33</v>
      </c>
      <c r="D73" s="7" t="s">
        <v>119</v>
      </c>
      <c r="E73" s="7" t="s">
        <v>120</v>
      </c>
      <c r="F73" s="8" t="s">
        <v>114</v>
      </c>
      <c r="G73" s="8" t="s">
        <v>115</v>
      </c>
      <c r="H73" s="8" t="s">
        <v>116</v>
      </c>
      <c r="K73" s="7" t="s">
        <v>16</v>
      </c>
      <c r="L73" s="7">
        <v>20170601</v>
      </c>
      <c r="M73" s="2">
        <v>73</v>
      </c>
      <c r="N73" s="4" t="str">
        <f t="shared" si="4"/>
        <v xml:space="preserve">match (a73{id:'TC00007'}) match (b73{id:'CT000008'}) </v>
      </c>
      <c r="O73" s="4" t="str">
        <f t="shared" si="5"/>
        <v>create (a73)-[r73:type{id:'rel14073',  type:'hasType', kr:'~이다', en:'is a', user:'lyndsey', date:'20170601', ref:'', ver:''}]-&gt;(b73)</v>
      </c>
      <c r="P73" s="4" t="s">
        <v>17</v>
      </c>
    </row>
    <row r="74" spans="1:16" x14ac:dyDescent="0.45">
      <c r="A74" s="2">
        <v>14074</v>
      </c>
      <c r="B74" s="4" t="s">
        <v>328</v>
      </c>
      <c r="C74" s="4" t="s">
        <v>329</v>
      </c>
      <c r="D74" s="4" t="s">
        <v>486</v>
      </c>
      <c r="E74" s="4" t="s">
        <v>480</v>
      </c>
      <c r="F74" s="8" t="s">
        <v>114</v>
      </c>
      <c r="G74" s="8" t="s">
        <v>115</v>
      </c>
      <c r="H74" s="8" t="s">
        <v>116</v>
      </c>
      <c r="K74" s="7" t="s">
        <v>16</v>
      </c>
      <c r="L74" s="7">
        <v>20170601</v>
      </c>
      <c r="M74" s="2">
        <v>74</v>
      </c>
      <c r="N74" s="4" t="str">
        <f t="shared" si="4"/>
        <v xml:space="preserve">match (a74{id:'T000012'}) match (b74{id:'CT000066'}) </v>
      </c>
      <c r="O74" s="4" t="str">
        <f t="shared" si="5"/>
        <v>create (a74)-[r74:type{id:'rel14074',  type:'hasType', kr:'~이다', en:'is a', user:'lyndsey', date:'20170601', ref:'', ver:''}]-&gt;(b74)</v>
      </c>
      <c r="P74" s="4" t="s">
        <v>17</v>
      </c>
    </row>
    <row r="75" spans="1:16" x14ac:dyDescent="0.45">
      <c r="A75" s="2">
        <v>14075</v>
      </c>
      <c r="B75" s="4" t="s">
        <v>330</v>
      </c>
      <c r="C75" s="4" t="s">
        <v>331</v>
      </c>
      <c r="D75" s="4" t="s">
        <v>487</v>
      </c>
      <c r="E75" s="4" t="s">
        <v>481</v>
      </c>
      <c r="F75" s="8" t="s">
        <v>114</v>
      </c>
      <c r="G75" s="8" t="s">
        <v>115</v>
      </c>
      <c r="H75" s="8" t="s">
        <v>116</v>
      </c>
      <c r="K75" s="7" t="s">
        <v>16</v>
      </c>
      <c r="L75" s="7">
        <v>20170601</v>
      </c>
      <c r="M75" s="2">
        <v>75</v>
      </c>
      <c r="N75" s="4" t="str">
        <f t="shared" si="4"/>
        <v xml:space="preserve">match (a75{id:'T000013'}) match (b75{id:'CT000089'}) </v>
      </c>
      <c r="O75" s="4" t="str">
        <f t="shared" si="5"/>
        <v>create (a75)-[r75:type{id:'rel14075',  type:'hasType', kr:'~이다', en:'is a', user:'lyndsey', date:'20170601', ref:'', ver:''}]-&gt;(b75)</v>
      </c>
      <c r="P75" s="4" t="s">
        <v>17</v>
      </c>
    </row>
    <row r="76" spans="1:16" x14ac:dyDescent="0.45">
      <c r="A76" s="2">
        <v>14076</v>
      </c>
      <c r="B76" s="4" t="s">
        <v>332</v>
      </c>
      <c r="C76" s="4" t="s">
        <v>333</v>
      </c>
      <c r="D76" s="4" t="s">
        <v>489</v>
      </c>
      <c r="E76" s="2" t="s">
        <v>482</v>
      </c>
      <c r="F76" s="8" t="s">
        <v>114</v>
      </c>
      <c r="G76" s="8" t="s">
        <v>115</v>
      </c>
      <c r="H76" s="8" t="s">
        <v>116</v>
      </c>
      <c r="K76" s="7" t="s">
        <v>16</v>
      </c>
      <c r="L76" s="7">
        <v>20170601</v>
      </c>
      <c r="M76" s="2">
        <v>76</v>
      </c>
      <c r="N76" s="4" t="str">
        <f t="shared" si="4"/>
        <v xml:space="preserve">match (a76{id:'T000014'}) match (b76{id:'CT000050'}) </v>
      </c>
      <c r="O76" s="4" t="str">
        <f t="shared" si="5"/>
        <v>create (a76)-[r76:type{id:'rel14076',  type:'hasType', kr:'~이다', en:'is a', user:'lyndsey', date:'20170601', ref:'', ver:''}]-&gt;(b76)</v>
      </c>
      <c r="P76" s="4" t="s">
        <v>17</v>
      </c>
    </row>
    <row r="77" spans="1:16" x14ac:dyDescent="0.45">
      <c r="A77" s="2">
        <v>14077</v>
      </c>
      <c r="B77" s="4" t="s">
        <v>334</v>
      </c>
      <c r="C77" s="4" t="s">
        <v>335</v>
      </c>
      <c r="D77" s="4" t="s">
        <v>485</v>
      </c>
      <c r="E77" s="4" t="s">
        <v>483</v>
      </c>
      <c r="F77" s="8" t="s">
        <v>114</v>
      </c>
      <c r="G77" s="8" t="s">
        <v>115</v>
      </c>
      <c r="H77" s="8" t="s">
        <v>116</v>
      </c>
      <c r="K77" s="7" t="s">
        <v>16</v>
      </c>
      <c r="L77" s="7">
        <v>20170601</v>
      </c>
      <c r="M77" s="2">
        <v>77</v>
      </c>
      <c r="N77" s="4" t="str">
        <f t="shared" si="4"/>
        <v xml:space="preserve">match (a77{id:'T000015'}) match (b77{id:'CT000045'}) </v>
      </c>
      <c r="O77" s="4" t="str">
        <f t="shared" si="5"/>
        <v>create (a77)-[r77:type{id:'rel14077',  type:'hasType', kr:'~이다', en:'is a', user:'lyndsey', date:'20170601', ref:'', ver:''}]-&gt;(b77)</v>
      </c>
      <c r="P77" s="4" t="s">
        <v>17</v>
      </c>
    </row>
    <row r="78" spans="1:16" x14ac:dyDescent="0.45">
      <c r="A78" s="2">
        <v>14078</v>
      </c>
      <c r="B78" s="4" t="s">
        <v>336</v>
      </c>
      <c r="C78" s="4" t="s">
        <v>337</v>
      </c>
      <c r="D78" s="4" t="s">
        <v>490</v>
      </c>
      <c r="E78" s="2" t="s">
        <v>484</v>
      </c>
      <c r="F78" s="8" t="s">
        <v>114</v>
      </c>
      <c r="G78" s="8" t="s">
        <v>115</v>
      </c>
      <c r="H78" s="8" t="s">
        <v>116</v>
      </c>
      <c r="K78" s="7" t="s">
        <v>16</v>
      </c>
      <c r="L78" s="7">
        <v>20170601</v>
      </c>
      <c r="M78" s="2">
        <v>78</v>
      </c>
      <c r="N78" s="4" t="str">
        <f t="shared" si="4"/>
        <v xml:space="preserve">match (a78{id:'T000016'}) match (b78{id:'CT000082'}) </v>
      </c>
      <c r="O78" s="4" t="str">
        <f t="shared" si="5"/>
        <v>create (a78)-[r78:type{id:'rel14078',  type:'hasType', kr:'~이다', en:'is a', user:'lyndsey', date:'20170601', ref:'', ver:''}]-&gt;(b78)</v>
      </c>
      <c r="P78" s="4" t="s">
        <v>17</v>
      </c>
    </row>
    <row r="79" spans="1:16" x14ac:dyDescent="0.45">
      <c r="A79" s="2">
        <v>14079</v>
      </c>
      <c r="B79" s="4" t="s">
        <v>479</v>
      </c>
      <c r="C79" s="4" t="s">
        <v>314</v>
      </c>
      <c r="D79" s="4" t="s">
        <v>814</v>
      </c>
      <c r="E79" s="4" t="s">
        <v>280</v>
      </c>
      <c r="F79" s="8" t="s">
        <v>114</v>
      </c>
      <c r="G79" s="8" t="s">
        <v>115</v>
      </c>
      <c r="H79" s="8" t="s">
        <v>116</v>
      </c>
      <c r="K79" s="7" t="s">
        <v>16</v>
      </c>
      <c r="L79" s="7">
        <v>20170601</v>
      </c>
      <c r="M79" s="2">
        <v>79</v>
      </c>
      <c r="N79" s="4" t="str">
        <f t="shared" si="4"/>
        <v xml:space="preserve">match (a79{id:'T000036'}) match (b79{id:'CT0001040'}) </v>
      </c>
      <c r="O79" s="4" t="str">
        <f t="shared" si="5"/>
        <v>create (a79)-[r79:type{id:'rel14079',  type:'hasType', kr:'~이다', en:'is a', user:'lyndsey', date:'20170601', ref:'', ver:''}]-&gt;(b79)</v>
      </c>
      <c r="P79" s="4" t="s">
        <v>17</v>
      </c>
    </row>
    <row r="80" spans="1:16" x14ac:dyDescent="0.45">
      <c r="A80" s="2">
        <v>14080</v>
      </c>
      <c r="B80" s="4" t="s">
        <v>322</v>
      </c>
      <c r="C80" s="4" t="s">
        <v>272</v>
      </c>
      <c r="D80" s="4" t="s">
        <v>491</v>
      </c>
      <c r="E80" s="2" t="s">
        <v>478</v>
      </c>
      <c r="F80" s="8" t="s">
        <v>114</v>
      </c>
      <c r="G80" s="8" t="s">
        <v>115</v>
      </c>
      <c r="H80" s="8" t="s">
        <v>116</v>
      </c>
      <c r="K80" s="7" t="s">
        <v>16</v>
      </c>
      <c r="L80" s="7">
        <v>20170601</v>
      </c>
      <c r="M80" s="2">
        <v>80</v>
      </c>
      <c r="N80" s="4" t="str">
        <f t="shared" si="4"/>
        <v xml:space="preserve">match (a80{id:'T000020'}) match (b80{id:'CT000120'}) </v>
      </c>
      <c r="O80" s="4" t="str">
        <f t="shared" si="5"/>
        <v>create (a80)-[r80:type{id:'rel14080',  type:'hasType', kr:'~이다', en:'is a', user:'lyndsey', date:'20170601', ref:'', ver:''}]-&gt;(b80)</v>
      </c>
      <c r="P80" s="4" t="s">
        <v>17</v>
      </c>
    </row>
    <row r="81" spans="1:16" x14ac:dyDescent="0.45">
      <c r="A81" s="2">
        <v>14081</v>
      </c>
      <c r="B81" s="4" t="s">
        <v>325</v>
      </c>
      <c r="C81" s="4" t="s">
        <v>326</v>
      </c>
      <c r="D81" s="7" t="s">
        <v>165</v>
      </c>
      <c r="E81" s="7" t="s">
        <v>166</v>
      </c>
      <c r="F81" s="8" t="s">
        <v>114</v>
      </c>
      <c r="G81" s="8" t="s">
        <v>115</v>
      </c>
      <c r="H81" s="8" t="s">
        <v>116</v>
      </c>
      <c r="K81" s="7" t="s">
        <v>16</v>
      </c>
      <c r="L81" s="7">
        <v>20170601</v>
      </c>
      <c r="M81" s="2">
        <v>81</v>
      </c>
      <c r="N81" s="4" t="str">
        <f t="shared" si="4"/>
        <v xml:space="preserve">match (a81{id:'T000022'}) match (b81{id:'CT000010'}) </v>
      </c>
      <c r="O81" s="4" t="str">
        <f t="shared" si="5"/>
        <v>create (a81)-[r81:type{id:'rel14081',  type:'hasType', kr:'~이다', en:'is a', user:'lyndsey', date:'20170601', ref:'', ver:''}]-&gt;(b81)</v>
      </c>
      <c r="P81" s="4" t="s">
        <v>17</v>
      </c>
    </row>
    <row r="82" spans="1:16" x14ac:dyDescent="0.45">
      <c r="A82" s="2">
        <v>14082</v>
      </c>
      <c r="B82" s="4" t="s">
        <v>361</v>
      </c>
      <c r="C82" s="4" t="s">
        <v>362</v>
      </c>
      <c r="D82" s="4" t="s">
        <v>367</v>
      </c>
      <c r="E82" s="2" t="s">
        <v>368</v>
      </c>
      <c r="F82" s="8" t="s">
        <v>114</v>
      </c>
      <c r="G82" s="8" t="s">
        <v>115</v>
      </c>
      <c r="H82" s="8" t="s">
        <v>116</v>
      </c>
      <c r="K82" s="7" t="s">
        <v>16</v>
      </c>
      <c r="L82" s="7">
        <v>20170601</v>
      </c>
      <c r="M82" s="2">
        <v>82</v>
      </c>
      <c r="N82" s="4" t="str">
        <f t="shared" si="4"/>
        <v xml:space="preserve">match (a82{id:'T000028'}) match (b82{id:'CT000115'}) </v>
      </c>
      <c r="O82" s="4" t="str">
        <f t="shared" si="5"/>
        <v>create (a82)-[r82:type{id:'rel14082',  type:'hasType', kr:'~이다', en:'is a', user:'lyndsey', date:'20170601', ref:'', ver:''}]-&gt;(b82)</v>
      </c>
      <c r="P82" s="4" t="s">
        <v>17</v>
      </c>
    </row>
    <row r="83" spans="1:16" x14ac:dyDescent="0.45">
      <c r="A83" s="2">
        <v>14083</v>
      </c>
      <c r="B83" s="4" t="s">
        <v>475</v>
      </c>
      <c r="C83" s="4" t="s">
        <v>476</v>
      </c>
      <c r="D83" s="4" t="s">
        <v>365</v>
      </c>
      <c r="E83" s="4" t="s">
        <v>366</v>
      </c>
      <c r="F83" s="8" t="s">
        <v>114</v>
      </c>
      <c r="G83" s="8" t="s">
        <v>115</v>
      </c>
      <c r="H83" s="8" t="s">
        <v>116</v>
      </c>
      <c r="K83" s="7" t="s">
        <v>16</v>
      </c>
      <c r="L83" s="7">
        <v>20170601</v>
      </c>
      <c r="M83" s="2">
        <v>83</v>
      </c>
      <c r="N83" s="4" t="str">
        <f t="shared" si="4"/>
        <v xml:space="preserve">match (a83{id:'T000034'}) match (b83{id:'CT000114'}) </v>
      </c>
      <c r="O83" s="4" t="str">
        <f t="shared" si="5"/>
        <v>create (a83)-[r83:type{id:'rel14083',  type:'hasType', kr:'~이다', en:'is a', user:'lyndsey', date:'20170601', ref:'', ver:''}]-&gt;(b83)</v>
      </c>
      <c r="P83" s="4" t="s">
        <v>17</v>
      </c>
    </row>
    <row r="84" spans="1:16" x14ac:dyDescent="0.45">
      <c r="A84" s="2">
        <v>14084</v>
      </c>
      <c r="B84" s="4" t="s">
        <v>477</v>
      </c>
      <c r="C84" s="4" t="s">
        <v>448</v>
      </c>
      <c r="D84" s="4" t="s">
        <v>365</v>
      </c>
      <c r="E84" s="4" t="s">
        <v>366</v>
      </c>
      <c r="F84" s="8" t="s">
        <v>114</v>
      </c>
      <c r="G84" s="8" t="s">
        <v>115</v>
      </c>
      <c r="H84" s="8" t="s">
        <v>116</v>
      </c>
      <c r="K84" s="7" t="s">
        <v>16</v>
      </c>
      <c r="L84" s="7">
        <v>20170601</v>
      </c>
      <c r="M84" s="2">
        <v>84</v>
      </c>
      <c r="N84" s="4" t="str">
        <f t="shared" si="4"/>
        <v xml:space="preserve">match (a84{id:'T000035'}) match (b84{id:'CT000114'}) </v>
      </c>
      <c r="O84" s="4" t="str">
        <f t="shared" si="5"/>
        <v>create (a84)-[r84:type{id:'rel14084',  type:'hasType', kr:'~이다', en:'is a', user:'lyndsey', date:'20170601', ref:'', ver:''}]-&gt;(b84)</v>
      </c>
      <c r="P84" s="4" t="s">
        <v>17</v>
      </c>
    </row>
    <row r="85" spans="1:16" x14ac:dyDescent="0.45">
      <c r="A85" s="2">
        <v>14085</v>
      </c>
      <c r="B85" s="4" t="s">
        <v>202</v>
      </c>
      <c r="C85" s="4" t="s">
        <v>203</v>
      </c>
      <c r="D85" s="4" t="s">
        <v>161</v>
      </c>
      <c r="E85" s="4" t="s">
        <v>162</v>
      </c>
      <c r="F85" s="8" t="s">
        <v>114</v>
      </c>
      <c r="G85" s="8" t="s">
        <v>115</v>
      </c>
      <c r="H85" s="8" t="s">
        <v>116</v>
      </c>
      <c r="K85" s="7" t="s">
        <v>16</v>
      </c>
      <c r="L85" s="7">
        <v>20170601</v>
      </c>
      <c r="M85" s="2">
        <v>85</v>
      </c>
      <c r="N85" s="4" t="str">
        <f t="shared" si="4"/>
        <v xml:space="preserve">match (a85{id:'P00024'}) match (b85{id:'CT000003'}) </v>
      </c>
      <c r="O85" s="4" t="str">
        <f t="shared" si="5"/>
        <v>create (a85)-[r85:type{id:'rel14085',  type:'hasType', kr:'~이다', en:'is a', user:'lyndsey', date:'20170601', ref:'', ver:''}]-&gt;(b85)</v>
      </c>
      <c r="P85" s="4" t="s">
        <v>17</v>
      </c>
    </row>
    <row r="86" spans="1:16" x14ac:dyDescent="0.45">
      <c r="A86" s="2">
        <v>14086</v>
      </c>
      <c r="B86" s="4" t="s">
        <v>202</v>
      </c>
      <c r="C86" s="4" t="s">
        <v>203</v>
      </c>
      <c r="D86" s="4" t="s">
        <v>163</v>
      </c>
      <c r="E86" s="4" t="s">
        <v>164</v>
      </c>
      <c r="F86" s="8" t="s">
        <v>114</v>
      </c>
      <c r="G86" s="8" t="s">
        <v>115</v>
      </c>
      <c r="H86" s="8" t="s">
        <v>116</v>
      </c>
      <c r="K86" s="7" t="s">
        <v>16</v>
      </c>
      <c r="L86" s="7">
        <v>20170601</v>
      </c>
      <c r="M86" s="2">
        <v>86</v>
      </c>
      <c r="N86" s="4" t="str">
        <f t="shared" si="4"/>
        <v xml:space="preserve">match (a86{id:'P00024'}) match (b86{id:'CT000001'}) </v>
      </c>
      <c r="O86" s="4" t="str">
        <f t="shared" si="5"/>
        <v>create (a86)-[r86:type{id:'rel14086',  type:'hasType', kr:'~이다', en:'is a', user:'lyndsey', date:'20170601', ref:'', ver:''}]-&gt;(b86)</v>
      </c>
      <c r="P86" s="4" t="s">
        <v>17</v>
      </c>
    </row>
    <row r="87" spans="1:16" x14ac:dyDescent="0.45">
      <c r="A87" s="2">
        <v>14087</v>
      </c>
      <c r="B87" s="4" t="s">
        <v>192</v>
      </c>
      <c r="C87" s="4" t="s">
        <v>193</v>
      </c>
      <c r="D87" s="4" t="s">
        <v>161</v>
      </c>
      <c r="E87" s="4" t="s">
        <v>162</v>
      </c>
      <c r="F87" s="8" t="s">
        <v>114</v>
      </c>
      <c r="G87" s="8" t="s">
        <v>115</v>
      </c>
      <c r="H87" s="8" t="s">
        <v>116</v>
      </c>
      <c r="K87" s="7" t="s">
        <v>16</v>
      </c>
      <c r="L87" s="7">
        <v>20170601</v>
      </c>
      <c r="M87" s="2">
        <v>87</v>
      </c>
      <c r="N87" s="4" t="str">
        <f t="shared" si="4"/>
        <v xml:space="preserve">match (a87{id:'P00006'}) match (b87{id:'CT000003'}) </v>
      </c>
      <c r="O87" s="4" t="str">
        <f t="shared" si="5"/>
        <v>create (a87)-[r87:type{id:'rel14087',  type:'hasType', kr:'~이다', en:'is a', user:'lyndsey', date:'20170601', ref:'', ver:''}]-&gt;(b87)</v>
      </c>
      <c r="P87" s="4" t="s">
        <v>17</v>
      </c>
    </row>
    <row r="88" spans="1:16" x14ac:dyDescent="0.45">
      <c r="A88" s="2">
        <v>14088</v>
      </c>
      <c r="B88" s="4" t="s">
        <v>192</v>
      </c>
      <c r="C88" s="4" t="s">
        <v>193</v>
      </c>
      <c r="D88" s="4" t="s">
        <v>163</v>
      </c>
      <c r="E88" s="4" t="s">
        <v>164</v>
      </c>
      <c r="F88" s="8" t="s">
        <v>114</v>
      </c>
      <c r="G88" s="8" t="s">
        <v>115</v>
      </c>
      <c r="H88" s="8" t="s">
        <v>116</v>
      </c>
      <c r="K88" s="7" t="s">
        <v>16</v>
      </c>
      <c r="L88" s="7">
        <v>20170601</v>
      </c>
      <c r="M88" s="2">
        <v>88</v>
      </c>
      <c r="N88" s="4" t="str">
        <f t="shared" si="4"/>
        <v xml:space="preserve">match (a88{id:'P00006'}) match (b88{id:'CT000001'}) </v>
      </c>
      <c r="O88" s="4" t="str">
        <f t="shared" si="5"/>
        <v>create (a88)-[r88:type{id:'rel14088',  type:'hasType', kr:'~이다', en:'is a', user:'lyndsey', date:'20170601', ref:'', ver:''}]-&gt;(b88)</v>
      </c>
      <c r="P88" s="4" t="s">
        <v>17</v>
      </c>
    </row>
    <row r="89" spans="1:16" x14ac:dyDescent="0.45">
      <c r="A89" s="2">
        <v>14089</v>
      </c>
      <c r="B89" s="4" t="s">
        <v>290</v>
      </c>
      <c r="C89" s="4" t="s">
        <v>291</v>
      </c>
      <c r="D89" s="4" t="s">
        <v>163</v>
      </c>
      <c r="E89" s="4" t="s">
        <v>164</v>
      </c>
      <c r="F89" s="8" t="s">
        <v>114</v>
      </c>
      <c r="G89" s="8" t="s">
        <v>115</v>
      </c>
      <c r="H89" s="8" t="s">
        <v>116</v>
      </c>
      <c r="K89" s="7" t="s">
        <v>16</v>
      </c>
      <c r="L89" s="7">
        <v>20170601</v>
      </c>
      <c r="M89" s="2">
        <v>89</v>
      </c>
      <c r="N89" s="4" t="str">
        <f t="shared" si="4"/>
        <v xml:space="preserve">match (a89{id:'P00032'}) match (b89{id:'CT000001'}) </v>
      </c>
      <c r="O89" s="4" t="str">
        <f t="shared" si="5"/>
        <v>create (a89)-[r89:type{id:'rel14089',  type:'hasType', kr:'~이다', en:'is a', user:'lyndsey', date:'20170601', ref:'', ver:''}]-&gt;(b89)</v>
      </c>
      <c r="P89" s="4" t="s">
        <v>17</v>
      </c>
    </row>
    <row r="90" spans="1:16" x14ac:dyDescent="0.45">
      <c r="A90" s="2">
        <v>14090</v>
      </c>
      <c r="B90" s="4" t="s">
        <v>296</v>
      </c>
      <c r="C90" s="4" t="s">
        <v>297</v>
      </c>
      <c r="D90" s="4" t="s">
        <v>494</v>
      </c>
      <c r="E90" s="4" t="s">
        <v>495</v>
      </c>
      <c r="F90" s="8" t="s">
        <v>114</v>
      </c>
      <c r="G90" s="8" t="s">
        <v>115</v>
      </c>
      <c r="H90" s="8" t="s">
        <v>116</v>
      </c>
      <c r="K90" s="7" t="s">
        <v>16</v>
      </c>
      <c r="L90" s="7">
        <v>20170601</v>
      </c>
      <c r="M90" s="2">
        <v>90</v>
      </c>
      <c r="N90" s="4" t="str">
        <f t="shared" si="4"/>
        <v xml:space="preserve">match (a90{id:'P00033'}) match (b90{id:'CT000121'}) </v>
      </c>
      <c r="O90" s="4" t="str">
        <f t="shared" si="5"/>
        <v>create (a90)-[r90:type{id:'rel14090',  type:'hasType', kr:'~이다', en:'is a', user:'lyndsey', date:'20170601', ref:'', ver:''}]-&gt;(b90)</v>
      </c>
      <c r="P90" s="4" t="s">
        <v>17</v>
      </c>
    </row>
    <row r="91" spans="1:16" x14ac:dyDescent="0.45">
      <c r="A91" s="2">
        <v>14091</v>
      </c>
      <c r="B91" s="4" t="s">
        <v>298</v>
      </c>
      <c r="C91" s="4" t="s">
        <v>492</v>
      </c>
      <c r="D91" s="4" t="s">
        <v>494</v>
      </c>
      <c r="E91" s="4" t="s">
        <v>495</v>
      </c>
      <c r="F91" s="8" t="s">
        <v>114</v>
      </c>
      <c r="G91" s="8" t="s">
        <v>115</v>
      </c>
      <c r="H91" s="8" t="s">
        <v>116</v>
      </c>
      <c r="K91" s="7" t="s">
        <v>16</v>
      </c>
      <c r="L91" s="7">
        <v>20170601</v>
      </c>
      <c r="M91" s="2">
        <v>91</v>
      </c>
      <c r="N91" s="4" t="str">
        <f t="shared" si="4"/>
        <v xml:space="preserve">match (a91{id:'P00034'}) match (b91{id:'CT000121'}) </v>
      </c>
      <c r="O91" s="4" t="str">
        <f t="shared" si="5"/>
        <v>create (a91)-[r91:type{id:'rel14091',  type:'hasType', kr:'~이다', en:'is a', user:'lyndsey', date:'20170601', ref:'', ver:''}]-&gt;(b91)</v>
      </c>
      <c r="P91" s="4" t="s">
        <v>17</v>
      </c>
    </row>
    <row r="92" spans="1:16" x14ac:dyDescent="0.45">
      <c r="A92" s="2">
        <v>14092</v>
      </c>
      <c r="B92" s="4" t="s">
        <v>300</v>
      </c>
      <c r="C92" s="4" t="s">
        <v>493</v>
      </c>
      <c r="D92" s="4" t="s">
        <v>494</v>
      </c>
      <c r="E92" s="4" t="s">
        <v>495</v>
      </c>
      <c r="F92" s="8" t="s">
        <v>114</v>
      </c>
      <c r="G92" s="8" t="s">
        <v>115</v>
      </c>
      <c r="H92" s="8" t="s">
        <v>116</v>
      </c>
      <c r="K92" s="7" t="s">
        <v>16</v>
      </c>
      <c r="L92" s="7">
        <v>20170601</v>
      </c>
      <c r="M92" s="2">
        <v>92</v>
      </c>
      <c r="N92" s="4" t="str">
        <f t="shared" si="4"/>
        <v xml:space="preserve">match (a92{id:'P00035'}) match (b92{id:'CT000121'}) </v>
      </c>
      <c r="O92" s="4" t="str">
        <f t="shared" si="5"/>
        <v>create (a92)-[r92:type{id:'rel14092',  type:'hasType', kr:'~이다', en:'is a', user:'lyndsey', date:'20170601', ref:'', ver:''}]-&gt;(b92)</v>
      </c>
      <c r="P92" s="4" t="s">
        <v>17</v>
      </c>
    </row>
    <row r="93" spans="1:16" x14ac:dyDescent="0.45">
      <c r="A93" s="2">
        <v>14093</v>
      </c>
      <c r="B93" s="4" t="s">
        <v>292</v>
      </c>
      <c r="C93" s="4" t="s">
        <v>293</v>
      </c>
      <c r="D93" s="4" t="s">
        <v>163</v>
      </c>
      <c r="E93" s="4" t="s">
        <v>164</v>
      </c>
      <c r="F93" s="8" t="s">
        <v>114</v>
      </c>
      <c r="G93" s="8" t="s">
        <v>115</v>
      </c>
      <c r="H93" s="8" t="s">
        <v>116</v>
      </c>
      <c r="K93" s="7" t="s">
        <v>16</v>
      </c>
      <c r="L93" s="7">
        <v>20170601</v>
      </c>
      <c r="M93" s="2">
        <v>93</v>
      </c>
      <c r="N93" s="4" t="str">
        <f t="shared" si="4"/>
        <v xml:space="preserve">match (a93{id:'P00036'}) match (b93{id:'CT000001'}) </v>
      </c>
      <c r="O93" s="4" t="str">
        <f t="shared" si="5"/>
        <v>create (a93)-[r93:type{id:'rel14093',  type:'hasType', kr:'~이다', en:'is a', user:'lyndsey', date:'20170601', ref:'', ver:''}]-&gt;(b93)</v>
      </c>
      <c r="P93" s="4" t="s">
        <v>17</v>
      </c>
    </row>
    <row r="94" spans="1:16" x14ac:dyDescent="0.2">
      <c r="A94" s="2">
        <v>14094</v>
      </c>
      <c r="B94" s="4" t="s">
        <v>294</v>
      </c>
      <c r="C94" s="12" t="s">
        <v>295</v>
      </c>
      <c r="D94" s="4" t="s">
        <v>494</v>
      </c>
      <c r="E94" s="4" t="s">
        <v>495</v>
      </c>
      <c r="F94" s="8" t="s">
        <v>114</v>
      </c>
      <c r="G94" s="8" t="s">
        <v>115</v>
      </c>
      <c r="H94" s="8" t="s">
        <v>116</v>
      </c>
      <c r="K94" s="7" t="s">
        <v>16</v>
      </c>
      <c r="L94" s="7">
        <v>20170601</v>
      </c>
      <c r="M94" s="2">
        <v>94</v>
      </c>
      <c r="N94" s="4" t="str">
        <f t="shared" si="4"/>
        <v xml:space="preserve">match (a94{id:'P00037'}) match (b94{id:'CT000121'}) </v>
      </c>
      <c r="O94" s="4" t="str">
        <f t="shared" si="5"/>
        <v>create (a94)-[r94:type{id:'rel14094',  type:'hasType', kr:'~이다', en:'is a', user:'lyndsey', date:'20170601', ref:'', ver:''}]-&gt;(b94)</v>
      </c>
      <c r="P94" s="4" t="s">
        <v>17</v>
      </c>
    </row>
    <row r="95" spans="1:16" x14ac:dyDescent="0.45">
      <c r="A95" s="2">
        <v>14095</v>
      </c>
      <c r="B95" s="4" t="s">
        <v>489</v>
      </c>
      <c r="C95" s="2" t="s">
        <v>482</v>
      </c>
      <c r="D95" s="4" t="s">
        <v>496</v>
      </c>
      <c r="E95" s="4" t="s">
        <v>497</v>
      </c>
      <c r="F95" s="8" t="s">
        <v>114</v>
      </c>
      <c r="G95" s="8" t="s">
        <v>115</v>
      </c>
      <c r="H95" s="8" t="s">
        <v>116</v>
      </c>
      <c r="K95" s="7" t="s">
        <v>16</v>
      </c>
      <c r="L95" s="7">
        <v>20170601</v>
      </c>
      <c r="M95" s="2">
        <v>95</v>
      </c>
      <c r="N95" s="4" t="str">
        <f t="shared" si="4"/>
        <v xml:space="preserve">match (a95{id:'CT000050'}) match (b95{id:'CT000122'}) </v>
      </c>
      <c r="O95" s="4" t="str">
        <f t="shared" si="5"/>
        <v>create (a95)-[r95:type{id:'rel14095',  type:'hasType', kr:'~이다', en:'is a', user:'lyndsey', date:'20170601', ref:'', ver:''}]-&gt;(b95)</v>
      </c>
      <c r="P95" s="4" t="s">
        <v>17</v>
      </c>
    </row>
    <row r="96" spans="1:16" x14ac:dyDescent="0.45">
      <c r="A96" s="2">
        <v>14096</v>
      </c>
      <c r="B96" s="4" t="s">
        <v>496</v>
      </c>
      <c r="C96" s="4" t="s">
        <v>497</v>
      </c>
      <c r="D96" s="7" t="s">
        <v>119</v>
      </c>
      <c r="E96" s="2" t="s">
        <v>120</v>
      </c>
      <c r="F96" s="8" t="s">
        <v>114</v>
      </c>
      <c r="G96" s="8" t="s">
        <v>115</v>
      </c>
      <c r="H96" s="8" t="s">
        <v>116</v>
      </c>
      <c r="K96" s="7" t="s">
        <v>16</v>
      </c>
      <c r="L96" s="7">
        <v>20170601</v>
      </c>
      <c r="M96" s="2">
        <v>96</v>
      </c>
      <c r="N96" s="4" t="str">
        <f t="shared" si="4"/>
        <v xml:space="preserve">match (a96{id:'CT000122'}) match (b96{id:'CT000008'}) </v>
      </c>
      <c r="O96" s="4" t="str">
        <f t="shared" si="5"/>
        <v>create (a96)-[r96:type{id:'rel14096',  type:'hasType', kr:'~이다', en:'is a', user:'lyndsey', date:'20170601', ref:'', ver:''}]-&gt;(b96)</v>
      </c>
      <c r="P96" s="4" t="s">
        <v>17</v>
      </c>
    </row>
    <row r="97" spans="1:16" x14ac:dyDescent="0.45">
      <c r="A97" s="2">
        <v>14097</v>
      </c>
      <c r="B97" s="4" t="s">
        <v>500</v>
      </c>
      <c r="C97" s="4" t="s">
        <v>501</v>
      </c>
      <c r="D97" s="4" t="s">
        <v>498</v>
      </c>
      <c r="E97" s="4" t="s">
        <v>499</v>
      </c>
      <c r="F97" s="8" t="s">
        <v>114</v>
      </c>
      <c r="G97" s="8" t="s">
        <v>115</v>
      </c>
      <c r="H97" s="8" t="s">
        <v>116</v>
      </c>
      <c r="K97" s="7" t="s">
        <v>16</v>
      </c>
      <c r="L97" s="7">
        <v>20170601</v>
      </c>
      <c r="M97" s="2">
        <v>97</v>
      </c>
      <c r="N97" s="4" t="str">
        <f t="shared" ref="N97:N128" si="6">"match (a"&amp;M97&amp;"{id:'"&amp;B97&amp;"'}) "&amp;"match (b"&amp;M97&amp;"{id:'"&amp;D97&amp;"'}) "</f>
        <v xml:space="preserve">match (a97{id:'T000037'}) match (b97{id:'CT000051'}) </v>
      </c>
      <c r="O97" s="4" t="str">
        <f t="shared" ref="O97:O128" si="7">"create (a"&amp;M97&amp;")-[r"&amp;M97&amp;":type{id:'rel"&amp;A97&amp;"',  type:'"&amp;F97&amp;"', kr:'"&amp;H97&amp;"', en:'"&amp;G97&amp;"', user:'"&amp;K97&amp;"', date:'"&amp;L97&amp;"', ref:'"&amp;I97&amp;"', ver:'"&amp;J97&amp;"'}]-&gt;(b"&amp;M97&amp;")"</f>
        <v>create (a97)-[r97:type{id:'rel14097',  type:'hasType', kr:'~이다', en:'is a', user:'lyndsey', date:'20170601', ref:'', ver:''}]-&gt;(b97)</v>
      </c>
      <c r="P97" s="4" t="s">
        <v>17</v>
      </c>
    </row>
    <row r="98" spans="1:16" x14ac:dyDescent="0.45">
      <c r="A98" s="2">
        <v>14098</v>
      </c>
      <c r="B98" s="4" t="s">
        <v>498</v>
      </c>
      <c r="C98" s="4" t="s">
        <v>499</v>
      </c>
      <c r="D98" s="4" t="s">
        <v>370</v>
      </c>
      <c r="E98" s="4" t="s">
        <v>369</v>
      </c>
      <c r="F98" s="8" t="s">
        <v>114</v>
      </c>
      <c r="G98" s="8" t="s">
        <v>115</v>
      </c>
      <c r="H98" s="8" t="s">
        <v>116</v>
      </c>
      <c r="K98" s="7" t="s">
        <v>16</v>
      </c>
      <c r="L98" s="7">
        <v>20170601</v>
      </c>
      <c r="M98" s="2">
        <v>98</v>
      </c>
      <c r="N98" s="4" t="str">
        <f t="shared" si="6"/>
        <v xml:space="preserve">match (a98{id:'CT000051'}) match (b98{id:'CT000054'}) </v>
      </c>
      <c r="O98" s="4" t="str">
        <f t="shared" si="7"/>
        <v>create (a98)-[r98:type{id:'rel14098',  type:'hasType', kr:'~이다', en:'is a', user:'lyndsey', date:'20170601', ref:'', ver:''}]-&gt;(b98)</v>
      </c>
      <c r="P98" s="4" t="s">
        <v>17</v>
      </c>
    </row>
    <row r="99" spans="1:16" x14ac:dyDescent="0.45">
      <c r="A99" s="2">
        <v>14099</v>
      </c>
      <c r="B99" s="7" t="s">
        <v>383</v>
      </c>
      <c r="C99" s="4" t="s">
        <v>384</v>
      </c>
      <c r="D99" s="4" t="s">
        <v>502</v>
      </c>
      <c r="E99" s="4" t="s">
        <v>504</v>
      </c>
      <c r="F99" s="8" t="s">
        <v>114</v>
      </c>
      <c r="G99" s="8" t="s">
        <v>115</v>
      </c>
      <c r="H99" s="8" t="s">
        <v>116</v>
      </c>
      <c r="K99" s="7" t="s">
        <v>16</v>
      </c>
      <c r="L99" s="7">
        <v>20170601</v>
      </c>
      <c r="M99" s="2">
        <v>99</v>
      </c>
      <c r="N99" s="4" t="str">
        <f t="shared" si="6"/>
        <v xml:space="preserve">match (a99{id:'CT000118'}) match (b99{id:'CT000123'}) </v>
      </c>
      <c r="O99" s="4" t="str">
        <f t="shared" si="7"/>
        <v>create (a99)-[r99:type{id:'rel14099',  type:'hasType', kr:'~이다', en:'is a', user:'lyndsey', date:'20170601', ref:'', ver:''}]-&gt;(b99)</v>
      </c>
      <c r="P99" s="4" t="s">
        <v>17</v>
      </c>
    </row>
    <row r="100" spans="1:16" x14ac:dyDescent="0.45">
      <c r="A100" s="2">
        <v>14100</v>
      </c>
      <c r="B100" s="4" t="s">
        <v>385</v>
      </c>
      <c r="C100" s="4" t="s">
        <v>386</v>
      </c>
      <c r="D100" s="4" t="s">
        <v>502</v>
      </c>
      <c r="E100" s="4" t="s">
        <v>504</v>
      </c>
      <c r="F100" s="8" t="s">
        <v>114</v>
      </c>
      <c r="G100" s="8" t="s">
        <v>115</v>
      </c>
      <c r="H100" s="8" t="s">
        <v>116</v>
      </c>
      <c r="K100" s="7" t="s">
        <v>16</v>
      </c>
      <c r="L100" s="7">
        <v>20170601</v>
      </c>
      <c r="M100" s="2">
        <v>100</v>
      </c>
      <c r="N100" s="4" t="str">
        <f t="shared" si="6"/>
        <v xml:space="preserve">match (a100{id:'CT000119'}) match (b100{id:'CT000123'}) </v>
      </c>
      <c r="O100" s="4" t="str">
        <f t="shared" si="7"/>
        <v>create (a100)-[r100:type{id:'rel14100',  type:'hasType', kr:'~이다', en:'is a', user:'lyndsey', date:'20170601', ref:'', ver:''}]-&gt;(b100)</v>
      </c>
      <c r="P100" s="4" t="s">
        <v>17</v>
      </c>
    </row>
    <row r="101" spans="1:16" x14ac:dyDescent="0.45">
      <c r="A101" s="2">
        <v>14101</v>
      </c>
      <c r="B101" s="7" t="s">
        <v>823</v>
      </c>
      <c r="C101" s="2" t="s">
        <v>319</v>
      </c>
      <c r="D101" s="4" t="s">
        <v>505</v>
      </c>
      <c r="E101" s="4" t="s">
        <v>503</v>
      </c>
      <c r="F101" s="8" t="s">
        <v>114</v>
      </c>
      <c r="G101" s="8" t="s">
        <v>115</v>
      </c>
      <c r="H101" s="8" t="s">
        <v>116</v>
      </c>
      <c r="K101" s="7" t="s">
        <v>16</v>
      </c>
      <c r="L101" s="7">
        <v>20170601</v>
      </c>
      <c r="M101" s="2">
        <v>101</v>
      </c>
      <c r="N101" s="4" t="str">
        <f t="shared" si="6"/>
        <v xml:space="preserve">match (a101{id:'CT000141'}) match (b101{id:'CT000124'}) </v>
      </c>
      <c r="O101" s="4" t="str">
        <f t="shared" si="7"/>
        <v>create (a101)-[r101:type{id:'rel14101',  type:'hasType', kr:'~이다', en:'is a', user:'lyndsey', date:'20170601', ref:'', ver:''}]-&gt;(b101)</v>
      </c>
      <c r="P101" s="4" t="s">
        <v>17</v>
      </c>
    </row>
    <row r="102" spans="1:16" x14ac:dyDescent="0.45">
      <c r="A102" s="2">
        <v>14102</v>
      </c>
      <c r="B102" s="7" t="s">
        <v>117</v>
      </c>
      <c r="C102" s="7" t="s">
        <v>118</v>
      </c>
      <c r="D102" s="7" t="s">
        <v>119</v>
      </c>
      <c r="E102" s="2" t="s">
        <v>120</v>
      </c>
      <c r="F102" s="8" t="s">
        <v>114</v>
      </c>
      <c r="G102" s="8" t="s">
        <v>115</v>
      </c>
      <c r="H102" s="8" t="s">
        <v>116</v>
      </c>
      <c r="K102" s="7" t="s">
        <v>16</v>
      </c>
      <c r="L102" s="7">
        <v>20170601</v>
      </c>
      <c r="M102" s="2">
        <v>102</v>
      </c>
      <c r="N102" s="4" t="str">
        <f t="shared" si="6"/>
        <v xml:space="preserve">match (a102{id:'CT000007'}) match (b102{id:'CT000008'}) </v>
      </c>
      <c r="O102" s="4" t="str">
        <f t="shared" si="7"/>
        <v>create (a102)-[r102:type{id:'rel14102',  type:'hasType', kr:'~이다', en:'is a', user:'lyndsey', date:'20170601', ref:'', ver:''}]-&gt;(b102)</v>
      </c>
      <c r="P102" s="4" t="s">
        <v>17</v>
      </c>
    </row>
    <row r="103" spans="1:16" x14ac:dyDescent="0.45">
      <c r="A103" s="2">
        <v>14103</v>
      </c>
      <c r="B103" s="4" t="s">
        <v>502</v>
      </c>
      <c r="C103" s="4" t="s">
        <v>504</v>
      </c>
      <c r="D103" s="4" t="s">
        <v>505</v>
      </c>
      <c r="E103" s="4" t="s">
        <v>503</v>
      </c>
      <c r="F103" s="8" t="s">
        <v>114</v>
      </c>
      <c r="G103" s="8" t="s">
        <v>115</v>
      </c>
      <c r="H103" s="8" t="s">
        <v>116</v>
      </c>
      <c r="K103" s="7" t="s">
        <v>16</v>
      </c>
      <c r="L103" s="7">
        <v>20170601</v>
      </c>
      <c r="M103" s="2">
        <v>103</v>
      </c>
      <c r="N103" s="4" t="str">
        <f t="shared" si="6"/>
        <v xml:space="preserve">match (a103{id:'CT000123'}) match (b103{id:'CT000124'}) </v>
      </c>
      <c r="O103" s="4" t="str">
        <f t="shared" si="7"/>
        <v>create (a103)-[r103:type{id:'rel14103',  type:'hasType', kr:'~이다', en:'is a', user:'lyndsey', date:'20170601', ref:'', ver:''}]-&gt;(b103)</v>
      </c>
      <c r="P103" s="4" t="s">
        <v>17</v>
      </c>
    </row>
    <row r="104" spans="1:16" x14ac:dyDescent="0.45">
      <c r="A104" s="2">
        <v>14104</v>
      </c>
      <c r="B104" s="4" t="s">
        <v>527</v>
      </c>
      <c r="C104" s="4" t="s">
        <v>528</v>
      </c>
      <c r="D104" s="4" t="s">
        <v>529</v>
      </c>
      <c r="E104" s="4" t="s">
        <v>530</v>
      </c>
      <c r="F104" s="8" t="s">
        <v>114</v>
      </c>
      <c r="G104" s="8" t="s">
        <v>115</v>
      </c>
      <c r="H104" s="8" t="s">
        <v>116</v>
      </c>
      <c r="K104" s="7" t="s">
        <v>16</v>
      </c>
      <c r="L104" s="7">
        <v>20170601</v>
      </c>
      <c r="M104" s="2">
        <v>104</v>
      </c>
      <c r="N104" s="4" t="str">
        <f t="shared" si="6"/>
        <v xml:space="preserve">match (a104{id:'CT000126'}) match (b104{id:'CT000127'}) </v>
      </c>
      <c r="O104" s="4" t="str">
        <f t="shared" si="7"/>
        <v>create (a104)-[r104:type{id:'rel14104',  type:'hasType', kr:'~이다', en:'is a', user:'lyndsey', date:'20170601', ref:'', ver:''}]-&gt;(b104)</v>
      </c>
      <c r="P104" s="4" t="s">
        <v>17</v>
      </c>
    </row>
    <row r="105" spans="1:16" x14ac:dyDescent="0.45">
      <c r="A105" s="2">
        <v>14105</v>
      </c>
      <c r="B105" s="4" t="s">
        <v>531</v>
      </c>
      <c r="C105" s="4" t="s">
        <v>532</v>
      </c>
      <c r="D105" s="4" t="s">
        <v>529</v>
      </c>
      <c r="E105" s="4" t="s">
        <v>530</v>
      </c>
      <c r="F105" s="8" t="s">
        <v>114</v>
      </c>
      <c r="G105" s="8" t="s">
        <v>115</v>
      </c>
      <c r="H105" s="8" t="s">
        <v>116</v>
      </c>
      <c r="K105" s="7" t="s">
        <v>16</v>
      </c>
      <c r="L105" s="7">
        <v>20170601</v>
      </c>
      <c r="M105" s="2">
        <v>105</v>
      </c>
      <c r="N105" s="4" t="str">
        <f t="shared" si="6"/>
        <v xml:space="preserve">match (a105{id:'CT000052'}) match (b105{id:'CT000127'}) </v>
      </c>
      <c r="O105" s="4" t="str">
        <f t="shared" si="7"/>
        <v>create (a105)-[r105:type{id:'rel14105',  type:'hasType', kr:'~이다', en:'is a', user:'lyndsey', date:'20170601', ref:'', ver:''}]-&gt;(b105)</v>
      </c>
      <c r="P105" s="4" t="s">
        <v>17</v>
      </c>
    </row>
    <row r="106" spans="1:16" x14ac:dyDescent="0.45">
      <c r="A106" s="2">
        <v>14106</v>
      </c>
      <c r="B106" s="4" t="s">
        <v>376</v>
      </c>
      <c r="C106" s="4" t="s">
        <v>269</v>
      </c>
      <c r="D106" s="4" t="s">
        <v>529</v>
      </c>
      <c r="E106" s="4" t="s">
        <v>530</v>
      </c>
      <c r="F106" s="8" t="s">
        <v>114</v>
      </c>
      <c r="G106" s="8" t="s">
        <v>115</v>
      </c>
      <c r="H106" s="8" t="s">
        <v>116</v>
      </c>
      <c r="K106" s="7" t="s">
        <v>16</v>
      </c>
      <c r="L106" s="7">
        <v>20170601</v>
      </c>
      <c r="M106" s="2">
        <v>106</v>
      </c>
      <c r="N106" s="4" t="str">
        <f t="shared" si="6"/>
        <v xml:space="preserve">match (a106{id:'CT000048'}) match (b106{id:'CT000127'}) </v>
      </c>
      <c r="O106" s="4" t="str">
        <f t="shared" si="7"/>
        <v>create (a106)-[r106:type{id:'rel14106',  type:'hasType', kr:'~이다', en:'is a', user:'lyndsey', date:'20170601', ref:'', ver:''}]-&gt;(b106)</v>
      </c>
      <c r="P106" s="4" t="s">
        <v>17</v>
      </c>
    </row>
    <row r="107" spans="1:16" ht="23" x14ac:dyDescent="0.45">
      <c r="A107" s="2">
        <v>14107</v>
      </c>
      <c r="B107" s="4" t="s">
        <v>537</v>
      </c>
      <c r="C107" s="4" t="s">
        <v>538</v>
      </c>
      <c r="D107" s="4" t="s">
        <v>577</v>
      </c>
      <c r="E107" s="4" t="s">
        <v>578</v>
      </c>
      <c r="F107" s="2" t="s">
        <v>526</v>
      </c>
      <c r="G107" s="2" t="s">
        <v>580</v>
      </c>
      <c r="K107" s="7" t="s">
        <v>16</v>
      </c>
      <c r="L107" s="7">
        <v>20170601</v>
      </c>
      <c r="M107" s="2">
        <v>107</v>
      </c>
      <c r="N107" s="4" t="str">
        <f t="shared" si="6"/>
        <v xml:space="preserve">match (a107{id:'TP000011'}) match (b107{id:'CT000076'}) </v>
      </c>
      <c r="O107" s="4" t="str">
        <f t="shared" si="7"/>
        <v>create (a107)-[r107:type{id:'rel14107',  type:'hasMaterial', kr:'', en:'is made of ', user:'lyndsey', date:'20170601', ref:'', ver:''}]-&gt;(b107)</v>
      </c>
      <c r="P107" s="4" t="s">
        <v>17</v>
      </c>
    </row>
    <row r="108" spans="1:16" ht="23" x14ac:dyDescent="0.45">
      <c r="A108" s="2">
        <v>14108</v>
      </c>
      <c r="B108" s="4" t="s">
        <v>539</v>
      </c>
      <c r="C108" s="4" t="s">
        <v>540</v>
      </c>
      <c r="D108" s="27" t="s">
        <v>577</v>
      </c>
      <c r="E108" s="4" t="s">
        <v>578</v>
      </c>
      <c r="F108" s="2" t="s">
        <v>526</v>
      </c>
      <c r="G108" s="2" t="s">
        <v>580</v>
      </c>
      <c r="K108" s="7" t="s">
        <v>16</v>
      </c>
      <c r="L108" s="7">
        <v>20170601</v>
      </c>
      <c r="M108" s="2">
        <v>108</v>
      </c>
      <c r="N108" s="4" t="str">
        <f t="shared" si="6"/>
        <v xml:space="preserve">match (a108{id:'TP000012'}) match (b108{id:'CT000076'}) </v>
      </c>
      <c r="O108" s="4" t="str">
        <f t="shared" si="7"/>
        <v>create (a108)-[r108:type{id:'rel14108',  type:'hasMaterial', kr:'', en:'is made of ', user:'lyndsey', date:'20170601', ref:'', ver:''}]-&gt;(b108)</v>
      </c>
      <c r="P108" s="4" t="s">
        <v>17</v>
      </c>
    </row>
    <row r="109" spans="1:16" ht="23" x14ac:dyDescent="0.45">
      <c r="A109" s="2">
        <v>14109</v>
      </c>
      <c r="B109" s="4" t="s">
        <v>541</v>
      </c>
      <c r="C109" s="4" t="s">
        <v>542</v>
      </c>
      <c r="D109" s="27" t="s">
        <v>577</v>
      </c>
      <c r="E109" s="4" t="s">
        <v>578</v>
      </c>
      <c r="F109" s="2" t="s">
        <v>526</v>
      </c>
      <c r="G109" s="2" t="s">
        <v>580</v>
      </c>
      <c r="K109" s="7" t="s">
        <v>16</v>
      </c>
      <c r="L109" s="7">
        <v>20170601</v>
      </c>
      <c r="M109" s="2">
        <v>109</v>
      </c>
      <c r="N109" s="4" t="str">
        <f t="shared" si="6"/>
        <v xml:space="preserve">match (a109{id:'TP000013'}) match (b109{id:'CT000076'}) </v>
      </c>
      <c r="O109" s="4" t="str">
        <f t="shared" si="7"/>
        <v>create (a109)-[r109:type{id:'rel14109',  type:'hasMaterial', kr:'', en:'is made of ', user:'lyndsey', date:'20170601', ref:'', ver:''}]-&gt;(b109)</v>
      </c>
      <c r="P109" s="4" t="s">
        <v>17</v>
      </c>
    </row>
    <row r="110" spans="1:16" ht="23" x14ac:dyDescent="0.45">
      <c r="A110" s="2">
        <v>14110</v>
      </c>
      <c r="B110" s="4" t="s">
        <v>543</v>
      </c>
      <c r="C110" s="4" t="s">
        <v>544</v>
      </c>
      <c r="D110" s="27" t="s">
        <v>577</v>
      </c>
      <c r="E110" s="4" t="s">
        <v>578</v>
      </c>
      <c r="F110" s="2" t="s">
        <v>526</v>
      </c>
      <c r="G110" s="2" t="s">
        <v>580</v>
      </c>
      <c r="K110" s="7" t="s">
        <v>16</v>
      </c>
      <c r="L110" s="7">
        <v>20170601</v>
      </c>
      <c r="M110" s="2">
        <v>110</v>
      </c>
      <c r="N110" s="4" t="str">
        <f t="shared" si="6"/>
        <v xml:space="preserve">match (a110{id:'TP000014'}) match (b110{id:'CT000076'}) </v>
      </c>
      <c r="O110" s="4" t="str">
        <f t="shared" si="7"/>
        <v>create (a110)-[r110:type{id:'rel14110',  type:'hasMaterial', kr:'', en:'is made of ', user:'lyndsey', date:'20170601', ref:'', ver:''}]-&gt;(b110)</v>
      </c>
      <c r="P110" s="4" t="s">
        <v>17</v>
      </c>
    </row>
    <row r="111" spans="1:16" ht="23" x14ac:dyDescent="0.45">
      <c r="A111" s="2">
        <v>14111</v>
      </c>
      <c r="B111" s="4" t="s">
        <v>545</v>
      </c>
      <c r="C111" s="4" t="s">
        <v>546</v>
      </c>
      <c r="D111" s="27" t="s">
        <v>577</v>
      </c>
      <c r="E111" s="4" t="s">
        <v>578</v>
      </c>
      <c r="F111" s="2" t="s">
        <v>526</v>
      </c>
      <c r="G111" s="2" t="s">
        <v>580</v>
      </c>
      <c r="K111" s="7" t="s">
        <v>16</v>
      </c>
      <c r="L111" s="7">
        <v>20170601</v>
      </c>
      <c r="M111" s="2">
        <v>111</v>
      </c>
      <c r="N111" s="4" t="str">
        <f t="shared" si="6"/>
        <v xml:space="preserve">match (a111{id:'TP000015'}) match (b111{id:'CT000076'}) </v>
      </c>
      <c r="O111" s="4" t="str">
        <f t="shared" si="7"/>
        <v>create (a111)-[r111:type{id:'rel14111',  type:'hasMaterial', kr:'', en:'is made of ', user:'lyndsey', date:'20170601', ref:'', ver:''}]-&gt;(b111)</v>
      </c>
      <c r="P111" s="4" t="s">
        <v>17</v>
      </c>
    </row>
    <row r="112" spans="1:16" ht="23" x14ac:dyDescent="0.45">
      <c r="A112" s="2">
        <v>14112</v>
      </c>
      <c r="B112" s="4" t="s">
        <v>547</v>
      </c>
      <c r="C112" s="4" t="s">
        <v>548</v>
      </c>
      <c r="D112" s="27" t="s">
        <v>577</v>
      </c>
      <c r="E112" s="4" t="s">
        <v>578</v>
      </c>
      <c r="F112" s="2" t="s">
        <v>526</v>
      </c>
      <c r="G112" s="2" t="s">
        <v>580</v>
      </c>
      <c r="K112" s="7" t="s">
        <v>16</v>
      </c>
      <c r="L112" s="7">
        <v>20170601</v>
      </c>
      <c r="M112" s="2">
        <v>112</v>
      </c>
      <c r="N112" s="4" t="str">
        <f t="shared" si="6"/>
        <v xml:space="preserve">match (a112{id:'TP000016'}) match (b112{id:'CT000076'}) </v>
      </c>
      <c r="O112" s="4" t="str">
        <f t="shared" si="7"/>
        <v>create (a112)-[r112:type{id:'rel14112',  type:'hasMaterial', kr:'', en:'is made of ', user:'lyndsey', date:'20170601', ref:'', ver:''}]-&gt;(b112)</v>
      </c>
      <c r="P112" s="4" t="s">
        <v>17</v>
      </c>
    </row>
    <row r="113" spans="1:16" ht="23" x14ac:dyDescent="0.45">
      <c r="A113" s="2">
        <v>14113</v>
      </c>
      <c r="B113" s="4" t="s">
        <v>549</v>
      </c>
      <c r="C113" s="4" t="s">
        <v>550</v>
      </c>
      <c r="D113" s="27" t="s">
        <v>577</v>
      </c>
      <c r="E113" s="4" t="s">
        <v>578</v>
      </c>
      <c r="F113" s="2" t="s">
        <v>526</v>
      </c>
      <c r="G113" s="2" t="s">
        <v>580</v>
      </c>
      <c r="K113" s="7" t="s">
        <v>16</v>
      </c>
      <c r="L113" s="7">
        <v>20170601</v>
      </c>
      <c r="M113" s="2">
        <v>113</v>
      </c>
      <c r="N113" s="4" t="str">
        <f t="shared" si="6"/>
        <v xml:space="preserve">match (a113{id:'TP000017'}) match (b113{id:'CT000076'}) </v>
      </c>
      <c r="O113" s="4" t="str">
        <f t="shared" si="7"/>
        <v>create (a113)-[r113:type{id:'rel14113',  type:'hasMaterial', kr:'', en:'is made of ', user:'lyndsey', date:'20170601', ref:'', ver:''}]-&gt;(b113)</v>
      </c>
      <c r="P113" s="4" t="s">
        <v>17</v>
      </c>
    </row>
    <row r="114" spans="1:16" ht="23" x14ac:dyDescent="0.45">
      <c r="A114" s="2">
        <v>14114</v>
      </c>
      <c r="B114" s="4" t="s">
        <v>551</v>
      </c>
      <c r="C114" s="4" t="s">
        <v>552</v>
      </c>
      <c r="D114" s="27" t="s">
        <v>577</v>
      </c>
      <c r="E114" s="4" t="s">
        <v>578</v>
      </c>
      <c r="F114" s="2" t="s">
        <v>526</v>
      </c>
      <c r="G114" s="2" t="s">
        <v>580</v>
      </c>
      <c r="K114" s="7" t="s">
        <v>16</v>
      </c>
      <c r="L114" s="7">
        <v>20170601</v>
      </c>
      <c r="M114" s="2">
        <v>114</v>
      </c>
      <c r="N114" s="4" t="str">
        <f t="shared" si="6"/>
        <v xml:space="preserve">match (a114{id:'TP000018'}) match (b114{id:'CT000076'}) </v>
      </c>
      <c r="O114" s="4" t="str">
        <f t="shared" si="7"/>
        <v>create (a114)-[r114:type{id:'rel14114',  type:'hasMaterial', kr:'', en:'is made of ', user:'lyndsey', date:'20170601', ref:'', ver:''}]-&gt;(b114)</v>
      </c>
      <c r="P114" s="4" t="s">
        <v>17</v>
      </c>
    </row>
    <row r="115" spans="1:16" ht="23" x14ac:dyDescent="0.45">
      <c r="A115" s="2">
        <v>14115</v>
      </c>
      <c r="B115" s="4" t="s">
        <v>553</v>
      </c>
      <c r="C115" s="4" t="s">
        <v>554</v>
      </c>
      <c r="D115" s="27" t="s">
        <v>577</v>
      </c>
      <c r="E115" s="4" t="s">
        <v>578</v>
      </c>
      <c r="F115" s="2" t="s">
        <v>526</v>
      </c>
      <c r="G115" s="2" t="s">
        <v>580</v>
      </c>
      <c r="K115" s="7" t="s">
        <v>16</v>
      </c>
      <c r="L115" s="7">
        <v>20170601</v>
      </c>
      <c r="M115" s="2">
        <v>115</v>
      </c>
      <c r="N115" s="4" t="str">
        <f t="shared" si="6"/>
        <v xml:space="preserve">match (a115{id:'TP000019'}) match (b115{id:'CT000076'}) </v>
      </c>
      <c r="O115" s="4" t="str">
        <f t="shared" si="7"/>
        <v>create (a115)-[r115:type{id:'rel14115',  type:'hasMaterial', kr:'', en:'is made of ', user:'lyndsey', date:'20170601', ref:'', ver:''}]-&gt;(b115)</v>
      </c>
      <c r="P115" s="4" t="s">
        <v>17</v>
      </c>
    </row>
    <row r="116" spans="1:16" ht="23" x14ac:dyDescent="0.45">
      <c r="A116" s="2">
        <v>14116</v>
      </c>
      <c r="B116" s="4" t="s">
        <v>555</v>
      </c>
      <c r="C116" s="4" t="s">
        <v>556</v>
      </c>
      <c r="D116" s="27" t="s">
        <v>577</v>
      </c>
      <c r="E116" s="4" t="s">
        <v>578</v>
      </c>
      <c r="F116" s="2" t="s">
        <v>526</v>
      </c>
      <c r="G116" s="2" t="s">
        <v>580</v>
      </c>
      <c r="K116" s="7" t="s">
        <v>16</v>
      </c>
      <c r="L116" s="7">
        <v>20170601</v>
      </c>
      <c r="M116" s="2">
        <v>116</v>
      </c>
      <c r="N116" s="4" t="str">
        <f t="shared" si="6"/>
        <v xml:space="preserve">match (a116{id:'TP000020'}) match (b116{id:'CT000076'}) </v>
      </c>
      <c r="O116" s="4" t="str">
        <f t="shared" si="7"/>
        <v>create (a116)-[r116:type{id:'rel14116',  type:'hasMaterial', kr:'', en:'is made of ', user:'lyndsey', date:'20170601', ref:'', ver:''}]-&gt;(b116)</v>
      </c>
      <c r="P116" s="4" t="s">
        <v>17</v>
      </c>
    </row>
    <row r="117" spans="1:16" ht="23" x14ac:dyDescent="0.45">
      <c r="A117" s="2">
        <v>14117</v>
      </c>
      <c r="B117" s="4" t="s">
        <v>557</v>
      </c>
      <c r="C117" s="4" t="s">
        <v>558</v>
      </c>
      <c r="D117" s="27" t="s">
        <v>577</v>
      </c>
      <c r="E117" s="4" t="s">
        <v>578</v>
      </c>
      <c r="F117" s="2" t="s">
        <v>526</v>
      </c>
      <c r="G117" s="2" t="s">
        <v>580</v>
      </c>
      <c r="K117" s="7" t="s">
        <v>16</v>
      </c>
      <c r="L117" s="7">
        <v>20170601</v>
      </c>
      <c r="M117" s="2">
        <v>117</v>
      </c>
      <c r="N117" s="4" t="str">
        <f t="shared" si="6"/>
        <v xml:space="preserve">match (a117{id:'TP000021'}) match (b117{id:'CT000076'}) </v>
      </c>
      <c r="O117" s="4" t="str">
        <f t="shared" si="7"/>
        <v>create (a117)-[r117:type{id:'rel14117',  type:'hasMaterial', kr:'', en:'is made of ', user:'lyndsey', date:'20170601', ref:'', ver:''}]-&gt;(b117)</v>
      </c>
      <c r="P117" s="4" t="s">
        <v>17</v>
      </c>
    </row>
    <row r="118" spans="1:16" ht="23" x14ac:dyDescent="0.45">
      <c r="A118" s="2">
        <v>14118</v>
      </c>
      <c r="B118" s="4" t="s">
        <v>559</v>
      </c>
      <c r="C118" s="4" t="s">
        <v>560</v>
      </c>
      <c r="D118" s="27" t="s">
        <v>577</v>
      </c>
      <c r="E118" s="4" t="s">
        <v>578</v>
      </c>
      <c r="F118" s="2" t="s">
        <v>526</v>
      </c>
      <c r="G118" s="2" t="s">
        <v>580</v>
      </c>
      <c r="K118" s="7" t="s">
        <v>16</v>
      </c>
      <c r="L118" s="7">
        <v>20170601</v>
      </c>
      <c r="M118" s="2">
        <v>118</v>
      </c>
      <c r="N118" s="4" t="str">
        <f t="shared" si="6"/>
        <v xml:space="preserve">match (a118{id:'TP000022'}) match (b118{id:'CT000076'}) </v>
      </c>
      <c r="O118" s="4" t="str">
        <f t="shared" si="7"/>
        <v>create (a118)-[r118:type{id:'rel14118',  type:'hasMaterial', kr:'', en:'is made of ', user:'lyndsey', date:'20170601', ref:'', ver:''}]-&gt;(b118)</v>
      </c>
      <c r="P118" s="4" t="s">
        <v>17</v>
      </c>
    </row>
    <row r="119" spans="1:16" ht="23" x14ac:dyDescent="0.45">
      <c r="A119" s="2">
        <v>14119</v>
      </c>
      <c r="B119" s="4" t="s">
        <v>561</v>
      </c>
      <c r="C119" s="4" t="s">
        <v>562</v>
      </c>
      <c r="D119" s="27" t="s">
        <v>577</v>
      </c>
      <c r="E119" s="4" t="s">
        <v>578</v>
      </c>
      <c r="F119" s="2" t="s">
        <v>526</v>
      </c>
      <c r="G119" s="2" t="s">
        <v>580</v>
      </c>
      <c r="K119" s="7" t="s">
        <v>16</v>
      </c>
      <c r="L119" s="7">
        <v>20170601</v>
      </c>
      <c r="M119" s="2">
        <v>119</v>
      </c>
      <c r="N119" s="4" t="str">
        <f t="shared" si="6"/>
        <v xml:space="preserve">match (a119{id:'TP000023'}) match (b119{id:'CT000076'}) </v>
      </c>
      <c r="O119" s="4" t="str">
        <f t="shared" si="7"/>
        <v>create (a119)-[r119:type{id:'rel14119',  type:'hasMaterial', kr:'', en:'is made of ', user:'lyndsey', date:'20170601', ref:'', ver:''}]-&gt;(b119)</v>
      </c>
      <c r="P119" s="4" t="s">
        <v>17</v>
      </c>
    </row>
    <row r="120" spans="1:16" ht="23" x14ac:dyDescent="0.45">
      <c r="A120" s="2">
        <v>14120</v>
      </c>
      <c r="B120" s="4" t="s">
        <v>563</v>
      </c>
      <c r="C120" s="4" t="s">
        <v>564</v>
      </c>
      <c r="D120" s="27" t="s">
        <v>577</v>
      </c>
      <c r="E120" s="4" t="s">
        <v>578</v>
      </c>
      <c r="F120" s="2" t="s">
        <v>526</v>
      </c>
      <c r="G120" s="2" t="s">
        <v>580</v>
      </c>
      <c r="K120" s="7" t="s">
        <v>16</v>
      </c>
      <c r="L120" s="7">
        <v>20170601</v>
      </c>
      <c r="M120" s="2">
        <v>120</v>
      </c>
      <c r="N120" s="4" t="str">
        <f t="shared" si="6"/>
        <v xml:space="preserve">match (a120{id:'TP000024'}) match (b120{id:'CT000076'}) </v>
      </c>
      <c r="O120" s="4" t="str">
        <f t="shared" si="7"/>
        <v>create (a120)-[r120:type{id:'rel14120',  type:'hasMaterial', kr:'', en:'is made of ', user:'lyndsey', date:'20170601', ref:'', ver:''}]-&gt;(b120)</v>
      </c>
      <c r="P120" s="4" t="s">
        <v>17</v>
      </c>
    </row>
    <row r="121" spans="1:16" ht="23" x14ac:dyDescent="0.45">
      <c r="A121" s="2">
        <v>14121</v>
      </c>
      <c r="B121" s="4" t="s">
        <v>565</v>
      </c>
      <c r="C121" s="4" t="s">
        <v>566</v>
      </c>
      <c r="D121" s="27" t="s">
        <v>577</v>
      </c>
      <c r="E121" s="4" t="s">
        <v>578</v>
      </c>
      <c r="F121" s="2" t="s">
        <v>526</v>
      </c>
      <c r="G121" s="2" t="s">
        <v>580</v>
      </c>
      <c r="K121" s="7" t="s">
        <v>16</v>
      </c>
      <c r="L121" s="7">
        <v>20170601</v>
      </c>
      <c r="M121" s="2">
        <v>121</v>
      </c>
      <c r="N121" s="4" t="str">
        <f t="shared" si="6"/>
        <v xml:space="preserve">match (a121{id:'TP000025'}) match (b121{id:'CT000076'}) </v>
      </c>
      <c r="O121" s="4" t="str">
        <f t="shared" si="7"/>
        <v>create (a121)-[r121:type{id:'rel14121',  type:'hasMaterial', kr:'', en:'is made of ', user:'lyndsey', date:'20170601', ref:'', ver:''}]-&gt;(b121)</v>
      </c>
      <c r="P121" s="4" t="s">
        <v>17</v>
      </c>
    </row>
    <row r="122" spans="1:16" ht="23" x14ac:dyDescent="0.45">
      <c r="A122" s="2">
        <v>14122</v>
      </c>
      <c r="B122" s="4" t="s">
        <v>567</v>
      </c>
      <c r="C122" s="4" t="s">
        <v>568</v>
      </c>
      <c r="D122" s="27" t="s">
        <v>577</v>
      </c>
      <c r="E122" s="4" t="s">
        <v>578</v>
      </c>
      <c r="F122" s="2" t="s">
        <v>526</v>
      </c>
      <c r="G122" s="2" t="s">
        <v>580</v>
      </c>
      <c r="K122" s="7" t="s">
        <v>16</v>
      </c>
      <c r="L122" s="7">
        <v>20170601</v>
      </c>
      <c r="M122" s="2">
        <v>122</v>
      </c>
      <c r="N122" s="4" t="str">
        <f t="shared" si="6"/>
        <v xml:space="preserve">match (a122{id:'TP000026'}) match (b122{id:'CT000076'}) </v>
      </c>
      <c r="O122" s="4" t="str">
        <f t="shared" si="7"/>
        <v>create (a122)-[r122:type{id:'rel14122',  type:'hasMaterial', kr:'', en:'is made of ', user:'lyndsey', date:'20170601', ref:'', ver:''}]-&gt;(b122)</v>
      </c>
      <c r="P122" s="4" t="s">
        <v>17</v>
      </c>
    </row>
    <row r="123" spans="1:16" ht="23" x14ac:dyDescent="0.45">
      <c r="A123" s="2">
        <v>14123</v>
      </c>
      <c r="B123" s="4" t="s">
        <v>569</v>
      </c>
      <c r="C123" s="4" t="s">
        <v>570</v>
      </c>
      <c r="D123" s="27" t="s">
        <v>577</v>
      </c>
      <c r="E123" s="4" t="s">
        <v>578</v>
      </c>
      <c r="F123" s="2" t="s">
        <v>526</v>
      </c>
      <c r="G123" s="2" t="s">
        <v>580</v>
      </c>
      <c r="K123" s="7" t="s">
        <v>16</v>
      </c>
      <c r="L123" s="7">
        <v>20170601</v>
      </c>
      <c r="M123" s="2">
        <v>123</v>
      </c>
      <c r="N123" s="4" t="str">
        <f t="shared" si="6"/>
        <v xml:space="preserve">match (a123{id:'TP000027'}) match (b123{id:'CT000076'}) </v>
      </c>
      <c r="O123" s="4" t="str">
        <f t="shared" si="7"/>
        <v>create (a123)-[r123:type{id:'rel14123',  type:'hasMaterial', kr:'', en:'is made of ', user:'lyndsey', date:'20170601', ref:'', ver:''}]-&gt;(b123)</v>
      </c>
      <c r="P123" s="4" t="s">
        <v>17</v>
      </c>
    </row>
    <row r="124" spans="1:16" ht="23" x14ac:dyDescent="0.45">
      <c r="A124" s="2">
        <v>14124</v>
      </c>
      <c r="B124" s="4" t="s">
        <v>571</v>
      </c>
      <c r="C124" s="4" t="s">
        <v>572</v>
      </c>
      <c r="D124" s="27" t="s">
        <v>577</v>
      </c>
      <c r="E124" s="4" t="s">
        <v>578</v>
      </c>
      <c r="F124" s="2" t="s">
        <v>526</v>
      </c>
      <c r="G124" s="2" t="s">
        <v>580</v>
      </c>
      <c r="K124" s="7" t="s">
        <v>16</v>
      </c>
      <c r="L124" s="7">
        <v>20170601</v>
      </c>
      <c r="M124" s="2">
        <v>124</v>
      </c>
      <c r="N124" s="4" t="str">
        <f t="shared" si="6"/>
        <v xml:space="preserve">match (a124{id:'TP000028'}) match (b124{id:'CT000076'}) </v>
      </c>
      <c r="O124" s="4" t="str">
        <f t="shared" si="7"/>
        <v>create (a124)-[r124:type{id:'rel14124',  type:'hasMaterial', kr:'', en:'is made of ', user:'lyndsey', date:'20170601', ref:'', ver:''}]-&gt;(b124)</v>
      </c>
      <c r="P124" s="4" t="s">
        <v>17</v>
      </c>
    </row>
    <row r="125" spans="1:16" ht="23" x14ac:dyDescent="0.45">
      <c r="A125" s="2">
        <v>14125</v>
      </c>
      <c r="B125" s="4" t="s">
        <v>573</v>
      </c>
      <c r="C125" s="4" t="s">
        <v>574</v>
      </c>
      <c r="D125" s="27" t="s">
        <v>577</v>
      </c>
      <c r="E125" s="4" t="s">
        <v>578</v>
      </c>
      <c r="F125" s="2" t="s">
        <v>526</v>
      </c>
      <c r="G125" s="2" t="s">
        <v>580</v>
      </c>
      <c r="K125" s="7" t="s">
        <v>16</v>
      </c>
      <c r="L125" s="7">
        <v>20170601</v>
      </c>
      <c r="M125" s="2">
        <v>125</v>
      </c>
      <c r="N125" s="4" t="str">
        <f t="shared" si="6"/>
        <v xml:space="preserve">match (a125{id:'TP000029'}) match (b125{id:'CT000076'}) </v>
      </c>
      <c r="O125" s="4" t="str">
        <f t="shared" si="7"/>
        <v>create (a125)-[r125:type{id:'rel14125',  type:'hasMaterial', kr:'', en:'is made of ', user:'lyndsey', date:'20170601', ref:'', ver:''}]-&gt;(b125)</v>
      </c>
      <c r="P125" s="4" t="s">
        <v>17</v>
      </c>
    </row>
    <row r="126" spans="1:16" ht="23" x14ac:dyDescent="0.45">
      <c r="A126" s="2">
        <v>14126</v>
      </c>
      <c r="B126" s="4" t="s">
        <v>575</v>
      </c>
      <c r="C126" s="4" t="s">
        <v>576</v>
      </c>
      <c r="D126" s="27" t="s">
        <v>577</v>
      </c>
      <c r="E126" s="4" t="s">
        <v>578</v>
      </c>
      <c r="F126" s="2" t="s">
        <v>526</v>
      </c>
      <c r="G126" s="2" t="s">
        <v>580</v>
      </c>
      <c r="K126" s="7" t="s">
        <v>16</v>
      </c>
      <c r="L126" s="7">
        <v>20170601</v>
      </c>
      <c r="M126" s="2">
        <v>126</v>
      </c>
      <c r="N126" s="4" t="str">
        <f t="shared" si="6"/>
        <v xml:space="preserve">match (a126{id:'TP000030'}) match (b126{id:'CT000076'}) </v>
      </c>
      <c r="O126" s="4" t="str">
        <f t="shared" si="7"/>
        <v>create (a126)-[r126:type{id:'rel14126',  type:'hasMaterial', kr:'', en:'is made of ', user:'lyndsey', date:'20170601', ref:'', ver:''}]-&gt;(b126)</v>
      </c>
      <c r="P126" s="4" t="s">
        <v>17</v>
      </c>
    </row>
    <row r="127" spans="1:16" x14ac:dyDescent="0.45">
      <c r="A127" s="2">
        <v>14127</v>
      </c>
      <c r="B127" s="4" t="s">
        <v>537</v>
      </c>
      <c r="C127" s="4" t="s">
        <v>538</v>
      </c>
      <c r="D127" s="4" t="s">
        <v>376</v>
      </c>
      <c r="E127" s="4" t="s">
        <v>269</v>
      </c>
      <c r="F127" s="8" t="s">
        <v>114</v>
      </c>
      <c r="G127" s="8" t="s">
        <v>115</v>
      </c>
      <c r="H127" s="8" t="s">
        <v>116</v>
      </c>
      <c r="K127" s="7" t="s">
        <v>16</v>
      </c>
      <c r="L127" s="7">
        <v>20170601</v>
      </c>
      <c r="M127" s="2">
        <v>127</v>
      </c>
      <c r="N127" s="4" t="str">
        <f t="shared" si="6"/>
        <v xml:space="preserve">match (a127{id:'TP000011'}) match (b127{id:'CT000048'}) </v>
      </c>
      <c r="O127" s="4" t="str">
        <f t="shared" si="7"/>
        <v>create (a127)-[r127:type{id:'rel14127',  type:'hasType', kr:'~이다', en:'is a', user:'lyndsey', date:'20170601', ref:'', ver:''}]-&gt;(b127)</v>
      </c>
      <c r="P127" s="4" t="s">
        <v>17</v>
      </c>
    </row>
    <row r="128" spans="1:16" x14ac:dyDescent="0.45">
      <c r="A128" s="2">
        <v>14128</v>
      </c>
      <c r="B128" s="4" t="s">
        <v>539</v>
      </c>
      <c r="C128" s="4" t="s">
        <v>540</v>
      </c>
      <c r="D128" s="4" t="s">
        <v>376</v>
      </c>
      <c r="E128" s="4" t="s">
        <v>269</v>
      </c>
      <c r="F128" s="8" t="s">
        <v>114</v>
      </c>
      <c r="G128" s="8" t="s">
        <v>115</v>
      </c>
      <c r="H128" s="8" t="s">
        <v>116</v>
      </c>
      <c r="K128" s="7" t="s">
        <v>16</v>
      </c>
      <c r="L128" s="7">
        <v>20170601</v>
      </c>
      <c r="M128" s="2">
        <v>128</v>
      </c>
      <c r="N128" s="4" t="str">
        <f t="shared" si="6"/>
        <v xml:space="preserve">match (a128{id:'TP000012'}) match (b128{id:'CT000048'}) </v>
      </c>
      <c r="O128" s="4" t="str">
        <f t="shared" si="7"/>
        <v>create (a128)-[r128:type{id:'rel14128',  type:'hasType', kr:'~이다', en:'is a', user:'lyndsey', date:'20170601', ref:'', ver:''}]-&gt;(b128)</v>
      </c>
      <c r="P128" s="4" t="s">
        <v>17</v>
      </c>
    </row>
    <row r="129" spans="1:16" x14ac:dyDescent="0.45">
      <c r="A129" s="2">
        <v>14129</v>
      </c>
      <c r="B129" s="4" t="s">
        <v>541</v>
      </c>
      <c r="C129" s="4" t="s">
        <v>542</v>
      </c>
      <c r="D129" s="4" t="s">
        <v>376</v>
      </c>
      <c r="E129" s="4" t="s">
        <v>269</v>
      </c>
      <c r="F129" s="8" t="s">
        <v>114</v>
      </c>
      <c r="G129" s="8" t="s">
        <v>115</v>
      </c>
      <c r="H129" s="8" t="s">
        <v>116</v>
      </c>
      <c r="K129" s="7" t="s">
        <v>16</v>
      </c>
      <c r="L129" s="7">
        <v>20170601</v>
      </c>
      <c r="M129" s="2">
        <v>129</v>
      </c>
      <c r="N129" s="4" t="str">
        <f t="shared" ref="N129:N160" si="8">"match (a"&amp;M129&amp;"{id:'"&amp;B129&amp;"'}) "&amp;"match (b"&amp;M129&amp;"{id:'"&amp;D129&amp;"'}) "</f>
        <v xml:space="preserve">match (a129{id:'TP000013'}) match (b129{id:'CT000048'}) </v>
      </c>
      <c r="O129" s="4" t="str">
        <f t="shared" ref="O129:O160" si="9">"create (a"&amp;M129&amp;")-[r"&amp;M129&amp;":type{id:'rel"&amp;A129&amp;"',  type:'"&amp;F129&amp;"', kr:'"&amp;H129&amp;"', en:'"&amp;G129&amp;"', user:'"&amp;K129&amp;"', date:'"&amp;L129&amp;"', ref:'"&amp;I129&amp;"', ver:'"&amp;J129&amp;"'}]-&gt;(b"&amp;M129&amp;")"</f>
        <v>create (a129)-[r129:type{id:'rel14129',  type:'hasType', kr:'~이다', en:'is a', user:'lyndsey', date:'20170601', ref:'', ver:''}]-&gt;(b129)</v>
      </c>
      <c r="P129" s="4" t="s">
        <v>17</v>
      </c>
    </row>
    <row r="130" spans="1:16" x14ac:dyDescent="0.45">
      <c r="A130" s="2">
        <v>14130</v>
      </c>
      <c r="B130" s="4" t="s">
        <v>543</v>
      </c>
      <c r="C130" s="4" t="s">
        <v>544</v>
      </c>
      <c r="D130" s="4" t="s">
        <v>376</v>
      </c>
      <c r="E130" s="4" t="s">
        <v>269</v>
      </c>
      <c r="F130" s="8" t="s">
        <v>114</v>
      </c>
      <c r="G130" s="8" t="s">
        <v>115</v>
      </c>
      <c r="H130" s="8" t="s">
        <v>116</v>
      </c>
      <c r="K130" s="7" t="s">
        <v>16</v>
      </c>
      <c r="L130" s="7">
        <v>20170601</v>
      </c>
      <c r="M130" s="2">
        <v>130</v>
      </c>
      <c r="N130" s="4" t="str">
        <f t="shared" si="8"/>
        <v xml:space="preserve">match (a130{id:'TP000014'}) match (b130{id:'CT000048'}) </v>
      </c>
      <c r="O130" s="4" t="str">
        <f t="shared" si="9"/>
        <v>create (a130)-[r130:type{id:'rel14130',  type:'hasType', kr:'~이다', en:'is a', user:'lyndsey', date:'20170601', ref:'', ver:''}]-&gt;(b130)</v>
      </c>
      <c r="P130" s="4" t="s">
        <v>17</v>
      </c>
    </row>
    <row r="131" spans="1:16" x14ac:dyDescent="0.45">
      <c r="A131" s="2">
        <v>14131</v>
      </c>
      <c r="B131" s="4" t="s">
        <v>545</v>
      </c>
      <c r="C131" s="4" t="s">
        <v>546</v>
      </c>
      <c r="D131" s="4" t="s">
        <v>376</v>
      </c>
      <c r="E131" s="4" t="s">
        <v>269</v>
      </c>
      <c r="F131" s="8" t="s">
        <v>114</v>
      </c>
      <c r="G131" s="8" t="s">
        <v>115</v>
      </c>
      <c r="H131" s="8" t="s">
        <v>116</v>
      </c>
      <c r="K131" s="7" t="s">
        <v>16</v>
      </c>
      <c r="L131" s="7">
        <v>20170601</v>
      </c>
      <c r="M131" s="2">
        <v>131</v>
      </c>
      <c r="N131" s="4" t="str">
        <f t="shared" si="8"/>
        <v xml:space="preserve">match (a131{id:'TP000015'}) match (b131{id:'CT000048'}) </v>
      </c>
      <c r="O131" s="4" t="str">
        <f t="shared" si="9"/>
        <v>create (a131)-[r131:type{id:'rel14131',  type:'hasType', kr:'~이다', en:'is a', user:'lyndsey', date:'20170601', ref:'', ver:''}]-&gt;(b131)</v>
      </c>
      <c r="P131" s="4" t="s">
        <v>17</v>
      </c>
    </row>
    <row r="132" spans="1:16" x14ac:dyDescent="0.45">
      <c r="A132" s="2">
        <v>14132</v>
      </c>
      <c r="B132" s="4" t="s">
        <v>547</v>
      </c>
      <c r="C132" s="4" t="s">
        <v>548</v>
      </c>
      <c r="D132" s="4" t="s">
        <v>376</v>
      </c>
      <c r="E132" s="4" t="s">
        <v>269</v>
      </c>
      <c r="F132" s="8" t="s">
        <v>114</v>
      </c>
      <c r="G132" s="8" t="s">
        <v>115</v>
      </c>
      <c r="H132" s="8" t="s">
        <v>116</v>
      </c>
      <c r="K132" s="7" t="s">
        <v>16</v>
      </c>
      <c r="L132" s="7">
        <v>20170601</v>
      </c>
      <c r="M132" s="2">
        <v>132</v>
      </c>
      <c r="N132" s="4" t="str">
        <f t="shared" si="8"/>
        <v xml:space="preserve">match (a132{id:'TP000016'}) match (b132{id:'CT000048'}) </v>
      </c>
      <c r="O132" s="4" t="str">
        <f t="shared" si="9"/>
        <v>create (a132)-[r132:type{id:'rel14132',  type:'hasType', kr:'~이다', en:'is a', user:'lyndsey', date:'20170601', ref:'', ver:''}]-&gt;(b132)</v>
      </c>
      <c r="P132" s="4" t="s">
        <v>17</v>
      </c>
    </row>
    <row r="133" spans="1:16" x14ac:dyDescent="0.45">
      <c r="A133" s="2">
        <v>14133</v>
      </c>
      <c r="B133" s="4" t="s">
        <v>549</v>
      </c>
      <c r="C133" s="4" t="s">
        <v>550</v>
      </c>
      <c r="D133" s="4" t="s">
        <v>531</v>
      </c>
      <c r="E133" s="4" t="s">
        <v>532</v>
      </c>
      <c r="F133" s="8" t="s">
        <v>114</v>
      </c>
      <c r="G133" s="8" t="s">
        <v>115</v>
      </c>
      <c r="H133" s="8" t="s">
        <v>116</v>
      </c>
      <c r="K133" s="7" t="s">
        <v>16</v>
      </c>
      <c r="L133" s="7">
        <v>20170601</v>
      </c>
      <c r="M133" s="2">
        <v>133</v>
      </c>
      <c r="N133" s="4" t="str">
        <f t="shared" si="8"/>
        <v xml:space="preserve">match (a133{id:'TP000017'}) match (b133{id:'CT000052'}) </v>
      </c>
      <c r="O133" s="4" t="str">
        <f t="shared" si="9"/>
        <v>create (a133)-[r133:type{id:'rel14133',  type:'hasType', kr:'~이다', en:'is a', user:'lyndsey', date:'20170601', ref:'', ver:''}]-&gt;(b133)</v>
      </c>
      <c r="P133" s="4" t="s">
        <v>17</v>
      </c>
    </row>
    <row r="134" spans="1:16" x14ac:dyDescent="0.45">
      <c r="A134" s="2">
        <v>14134</v>
      </c>
      <c r="B134" s="4" t="s">
        <v>551</v>
      </c>
      <c r="C134" s="4" t="s">
        <v>552</v>
      </c>
      <c r="D134" s="4" t="s">
        <v>376</v>
      </c>
      <c r="E134" s="4" t="s">
        <v>269</v>
      </c>
      <c r="F134" s="8" t="s">
        <v>114</v>
      </c>
      <c r="G134" s="8" t="s">
        <v>115</v>
      </c>
      <c r="H134" s="8" t="s">
        <v>116</v>
      </c>
      <c r="K134" s="7" t="s">
        <v>16</v>
      </c>
      <c r="L134" s="7">
        <v>20170601</v>
      </c>
      <c r="M134" s="2">
        <v>134</v>
      </c>
      <c r="N134" s="4" t="str">
        <f t="shared" si="8"/>
        <v xml:space="preserve">match (a134{id:'TP000018'}) match (b134{id:'CT000048'}) </v>
      </c>
      <c r="O134" s="4" t="str">
        <f t="shared" si="9"/>
        <v>create (a134)-[r134:type{id:'rel14134',  type:'hasType', kr:'~이다', en:'is a', user:'lyndsey', date:'20170601', ref:'', ver:''}]-&gt;(b134)</v>
      </c>
      <c r="P134" s="4" t="s">
        <v>17</v>
      </c>
    </row>
    <row r="135" spans="1:16" x14ac:dyDescent="0.45">
      <c r="A135" s="2">
        <v>14135</v>
      </c>
      <c r="B135" s="4" t="s">
        <v>553</v>
      </c>
      <c r="C135" s="4" t="s">
        <v>554</v>
      </c>
      <c r="D135" s="4" t="s">
        <v>376</v>
      </c>
      <c r="E135" s="4" t="s">
        <v>269</v>
      </c>
      <c r="F135" s="8" t="s">
        <v>114</v>
      </c>
      <c r="G135" s="8" t="s">
        <v>115</v>
      </c>
      <c r="H135" s="8" t="s">
        <v>116</v>
      </c>
      <c r="K135" s="7" t="s">
        <v>16</v>
      </c>
      <c r="L135" s="7">
        <v>20170601</v>
      </c>
      <c r="M135" s="2">
        <v>135</v>
      </c>
      <c r="N135" s="4" t="str">
        <f t="shared" si="8"/>
        <v xml:space="preserve">match (a135{id:'TP000019'}) match (b135{id:'CT000048'}) </v>
      </c>
      <c r="O135" s="4" t="str">
        <f t="shared" si="9"/>
        <v>create (a135)-[r135:type{id:'rel14135',  type:'hasType', kr:'~이다', en:'is a', user:'lyndsey', date:'20170601', ref:'', ver:''}]-&gt;(b135)</v>
      </c>
      <c r="P135" s="4" t="s">
        <v>17</v>
      </c>
    </row>
    <row r="136" spans="1:16" x14ac:dyDescent="0.45">
      <c r="A136" s="2">
        <v>14136</v>
      </c>
      <c r="B136" s="4" t="s">
        <v>555</v>
      </c>
      <c r="C136" s="4" t="s">
        <v>556</v>
      </c>
      <c r="D136" s="4" t="s">
        <v>376</v>
      </c>
      <c r="E136" s="4" t="s">
        <v>269</v>
      </c>
      <c r="F136" s="8" t="s">
        <v>114</v>
      </c>
      <c r="G136" s="8" t="s">
        <v>115</v>
      </c>
      <c r="H136" s="8" t="s">
        <v>116</v>
      </c>
      <c r="K136" s="7" t="s">
        <v>16</v>
      </c>
      <c r="L136" s="7">
        <v>20170601</v>
      </c>
      <c r="M136" s="2">
        <v>136</v>
      </c>
      <c r="N136" s="4" t="str">
        <f t="shared" si="8"/>
        <v xml:space="preserve">match (a136{id:'TP000020'}) match (b136{id:'CT000048'}) </v>
      </c>
      <c r="O136" s="4" t="str">
        <f t="shared" si="9"/>
        <v>create (a136)-[r136:type{id:'rel14136',  type:'hasType', kr:'~이다', en:'is a', user:'lyndsey', date:'20170601', ref:'', ver:''}]-&gt;(b136)</v>
      </c>
      <c r="P136" s="4" t="s">
        <v>17</v>
      </c>
    </row>
    <row r="137" spans="1:16" x14ac:dyDescent="0.45">
      <c r="A137" s="2">
        <v>14137</v>
      </c>
      <c r="B137" s="4" t="s">
        <v>557</v>
      </c>
      <c r="C137" s="4" t="s">
        <v>558</v>
      </c>
      <c r="D137" s="4" t="s">
        <v>531</v>
      </c>
      <c r="E137" s="4" t="s">
        <v>532</v>
      </c>
      <c r="F137" s="8" t="s">
        <v>114</v>
      </c>
      <c r="G137" s="8" t="s">
        <v>115</v>
      </c>
      <c r="H137" s="8" t="s">
        <v>116</v>
      </c>
      <c r="K137" s="7" t="s">
        <v>16</v>
      </c>
      <c r="L137" s="7">
        <v>20170601</v>
      </c>
      <c r="M137" s="2">
        <v>137</v>
      </c>
      <c r="N137" s="4" t="str">
        <f t="shared" si="8"/>
        <v xml:space="preserve">match (a137{id:'TP000021'}) match (b137{id:'CT000052'}) </v>
      </c>
      <c r="O137" s="4" t="str">
        <f t="shared" si="9"/>
        <v>create (a137)-[r137:type{id:'rel14137',  type:'hasType', kr:'~이다', en:'is a', user:'lyndsey', date:'20170601', ref:'', ver:''}]-&gt;(b137)</v>
      </c>
      <c r="P137" s="4" t="s">
        <v>17</v>
      </c>
    </row>
    <row r="138" spans="1:16" x14ac:dyDescent="0.45">
      <c r="A138" s="2">
        <v>14138</v>
      </c>
      <c r="B138" s="4" t="s">
        <v>559</v>
      </c>
      <c r="C138" s="4" t="s">
        <v>560</v>
      </c>
      <c r="D138" s="4" t="s">
        <v>531</v>
      </c>
      <c r="E138" s="4" t="s">
        <v>532</v>
      </c>
      <c r="F138" s="8" t="s">
        <v>114</v>
      </c>
      <c r="G138" s="8" t="s">
        <v>115</v>
      </c>
      <c r="H138" s="8" t="s">
        <v>116</v>
      </c>
      <c r="K138" s="7" t="s">
        <v>16</v>
      </c>
      <c r="L138" s="7">
        <v>20170601</v>
      </c>
      <c r="M138" s="2">
        <v>138</v>
      </c>
      <c r="N138" s="4" t="str">
        <f t="shared" si="8"/>
        <v xml:space="preserve">match (a138{id:'TP000022'}) match (b138{id:'CT000052'}) </v>
      </c>
      <c r="O138" s="4" t="str">
        <f t="shared" si="9"/>
        <v>create (a138)-[r138:type{id:'rel14138',  type:'hasType', kr:'~이다', en:'is a', user:'lyndsey', date:'20170601', ref:'', ver:''}]-&gt;(b138)</v>
      </c>
      <c r="P138" s="4" t="s">
        <v>17</v>
      </c>
    </row>
    <row r="139" spans="1:16" x14ac:dyDescent="0.45">
      <c r="A139" s="2">
        <v>14139</v>
      </c>
      <c r="B139" s="4" t="s">
        <v>561</v>
      </c>
      <c r="C139" s="4" t="s">
        <v>562</v>
      </c>
      <c r="D139" s="4" t="s">
        <v>376</v>
      </c>
      <c r="E139" s="4" t="s">
        <v>269</v>
      </c>
      <c r="F139" s="8" t="s">
        <v>114</v>
      </c>
      <c r="G139" s="8" t="s">
        <v>115</v>
      </c>
      <c r="H139" s="8" t="s">
        <v>116</v>
      </c>
      <c r="K139" s="7" t="s">
        <v>16</v>
      </c>
      <c r="L139" s="7">
        <v>20170601</v>
      </c>
      <c r="M139" s="2">
        <v>139</v>
      </c>
      <c r="N139" s="4" t="str">
        <f t="shared" si="8"/>
        <v xml:space="preserve">match (a139{id:'TP000023'}) match (b139{id:'CT000048'}) </v>
      </c>
      <c r="O139" s="4" t="str">
        <f t="shared" si="9"/>
        <v>create (a139)-[r139:type{id:'rel14139',  type:'hasType', kr:'~이다', en:'is a', user:'lyndsey', date:'20170601', ref:'', ver:''}]-&gt;(b139)</v>
      </c>
      <c r="P139" s="4" t="s">
        <v>17</v>
      </c>
    </row>
    <row r="140" spans="1:16" x14ac:dyDescent="0.45">
      <c r="A140" s="2">
        <v>14140</v>
      </c>
      <c r="B140" s="4" t="s">
        <v>563</v>
      </c>
      <c r="C140" s="4" t="s">
        <v>564</v>
      </c>
      <c r="D140" s="4" t="s">
        <v>531</v>
      </c>
      <c r="E140" s="4" t="s">
        <v>532</v>
      </c>
      <c r="F140" s="8" t="s">
        <v>114</v>
      </c>
      <c r="G140" s="8" t="s">
        <v>115</v>
      </c>
      <c r="H140" s="8" t="s">
        <v>116</v>
      </c>
      <c r="K140" s="7" t="s">
        <v>16</v>
      </c>
      <c r="L140" s="7">
        <v>20170601</v>
      </c>
      <c r="M140" s="2">
        <v>140</v>
      </c>
      <c r="N140" s="4" t="str">
        <f t="shared" si="8"/>
        <v xml:space="preserve">match (a140{id:'TP000024'}) match (b140{id:'CT000052'}) </v>
      </c>
      <c r="O140" s="4" t="str">
        <f t="shared" si="9"/>
        <v>create (a140)-[r140:type{id:'rel14140',  type:'hasType', kr:'~이다', en:'is a', user:'lyndsey', date:'20170601', ref:'', ver:''}]-&gt;(b140)</v>
      </c>
      <c r="P140" s="4" t="s">
        <v>17</v>
      </c>
    </row>
    <row r="141" spans="1:16" x14ac:dyDescent="0.45">
      <c r="A141" s="2">
        <v>14141</v>
      </c>
      <c r="B141" s="4" t="s">
        <v>565</v>
      </c>
      <c r="C141" s="4" t="s">
        <v>566</v>
      </c>
      <c r="D141" s="4" t="s">
        <v>531</v>
      </c>
      <c r="E141" s="4" t="s">
        <v>532</v>
      </c>
      <c r="F141" s="8" t="s">
        <v>114</v>
      </c>
      <c r="G141" s="8" t="s">
        <v>115</v>
      </c>
      <c r="H141" s="8" t="s">
        <v>116</v>
      </c>
      <c r="K141" s="7" t="s">
        <v>16</v>
      </c>
      <c r="L141" s="7">
        <v>20170601</v>
      </c>
      <c r="M141" s="2">
        <v>141</v>
      </c>
      <c r="N141" s="4" t="str">
        <f t="shared" si="8"/>
        <v xml:space="preserve">match (a141{id:'TP000025'}) match (b141{id:'CT000052'}) </v>
      </c>
      <c r="O141" s="4" t="str">
        <f t="shared" si="9"/>
        <v>create (a141)-[r141:type{id:'rel14141',  type:'hasType', kr:'~이다', en:'is a', user:'lyndsey', date:'20170601', ref:'', ver:''}]-&gt;(b141)</v>
      </c>
      <c r="P141" s="4" t="s">
        <v>17</v>
      </c>
    </row>
    <row r="142" spans="1:16" x14ac:dyDescent="0.45">
      <c r="A142" s="2">
        <v>14142</v>
      </c>
      <c r="B142" s="4" t="s">
        <v>567</v>
      </c>
      <c r="C142" s="4" t="s">
        <v>568</v>
      </c>
      <c r="D142" s="4" t="s">
        <v>376</v>
      </c>
      <c r="E142" s="4" t="s">
        <v>269</v>
      </c>
      <c r="F142" s="8" t="s">
        <v>114</v>
      </c>
      <c r="G142" s="8" t="s">
        <v>115</v>
      </c>
      <c r="H142" s="8" t="s">
        <v>116</v>
      </c>
      <c r="K142" s="7" t="s">
        <v>16</v>
      </c>
      <c r="L142" s="7">
        <v>20170601</v>
      </c>
      <c r="M142" s="2">
        <v>142</v>
      </c>
      <c r="N142" s="4" t="str">
        <f t="shared" si="8"/>
        <v xml:space="preserve">match (a142{id:'TP000026'}) match (b142{id:'CT000048'}) </v>
      </c>
      <c r="O142" s="4" t="str">
        <f t="shared" si="9"/>
        <v>create (a142)-[r142:type{id:'rel14142',  type:'hasType', kr:'~이다', en:'is a', user:'lyndsey', date:'20170601', ref:'', ver:''}]-&gt;(b142)</v>
      </c>
      <c r="P142" s="4" t="s">
        <v>17</v>
      </c>
    </row>
    <row r="143" spans="1:16" x14ac:dyDescent="0.45">
      <c r="A143" s="2">
        <v>14143</v>
      </c>
      <c r="B143" s="4" t="s">
        <v>569</v>
      </c>
      <c r="C143" s="4" t="s">
        <v>570</v>
      </c>
      <c r="D143" s="4" t="s">
        <v>531</v>
      </c>
      <c r="E143" s="4" t="s">
        <v>532</v>
      </c>
      <c r="F143" s="8" t="s">
        <v>114</v>
      </c>
      <c r="G143" s="8" t="s">
        <v>115</v>
      </c>
      <c r="H143" s="8" t="s">
        <v>116</v>
      </c>
      <c r="K143" s="7" t="s">
        <v>16</v>
      </c>
      <c r="L143" s="7">
        <v>20170601</v>
      </c>
      <c r="M143" s="2">
        <v>143</v>
      </c>
      <c r="N143" s="4" t="str">
        <f t="shared" si="8"/>
        <v xml:space="preserve">match (a143{id:'TP000027'}) match (b143{id:'CT000052'}) </v>
      </c>
      <c r="O143" s="4" t="str">
        <f t="shared" si="9"/>
        <v>create (a143)-[r143:type{id:'rel14143',  type:'hasType', kr:'~이다', en:'is a', user:'lyndsey', date:'20170601', ref:'', ver:''}]-&gt;(b143)</v>
      </c>
      <c r="P143" s="4" t="s">
        <v>17</v>
      </c>
    </row>
    <row r="144" spans="1:16" x14ac:dyDescent="0.45">
      <c r="A144" s="2">
        <v>14144</v>
      </c>
      <c r="B144" s="4" t="s">
        <v>571</v>
      </c>
      <c r="C144" s="4" t="s">
        <v>572</v>
      </c>
      <c r="D144" s="4" t="s">
        <v>531</v>
      </c>
      <c r="E144" s="4" t="s">
        <v>532</v>
      </c>
      <c r="F144" s="8" t="s">
        <v>114</v>
      </c>
      <c r="G144" s="8" t="s">
        <v>115</v>
      </c>
      <c r="H144" s="8" t="s">
        <v>116</v>
      </c>
      <c r="K144" s="7" t="s">
        <v>16</v>
      </c>
      <c r="L144" s="7">
        <v>20170601</v>
      </c>
      <c r="M144" s="2">
        <v>144</v>
      </c>
      <c r="N144" s="4" t="str">
        <f t="shared" si="8"/>
        <v xml:space="preserve">match (a144{id:'TP000028'}) match (b144{id:'CT000052'}) </v>
      </c>
      <c r="O144" s="4" t="str">
        <f t="shared" si="9"/>
        <v>create (a144)-[r144:type{id:'rel14144',  type:'hasType', kr:'~이다', en:'is a', user:'lyndsey', date:'20170601', ref:'', ver:''}]-&gt;(b144)</v>
      </c>
      <c r="P144" s="4" t="s">
        <v>17</v>
      </c>
    </row>
    <row r="145" spans="1:16" x14ac:dyDescent="0.45">
      <c r="A145" s="2">
        <v>14145</v>
      </c>
      <c r="B145" s="4" t="s">
        <v>573</v>
      </c>
      <c r="C145" s="4" t="s">
        <v>574</v>
      </c>
      <c r="D145" s="4" t="s">
        <v>376</v>
      </c>
      <c r="E145" s="4" t="s">
        <v>269</v>
      </c>
      <c r="F145" s="8" t="s">
        <v>114</v>
      </c>
      <c r="G145" s="8" t="s">
        <v>115</v>
      </c>
      <c r="H145" s="8" t="s">
        <v>116</v>
      </c>
      <c r="K145" s="7" t="s">
        <v>16</v>
      </c>
      <c r="L145" s="7">
        <v>20170601</v>
      </c>
      <c r="M145" s="2">
        <v>145</v>
      </c>
      <c r="N145" s="4" t="str">
        <f t="shared" si="8"/>
        <v xml:space="preserve">match (a145{id:'TP000029'}) match (b145{id:'CT000048'}) </v>
      </c>
      <c r="O145" s="4" t="str">
        <f t="shared" si="9"/>
        <v>create (a145)-[r145:type{id:'rel14145',  type:'hasType', kr:'~이다', en:'is a', user:'lyndsey', date:'20170601', ref:'', ver:''}]-&gt;(b145)</v>
      </c>
      <c r="P145" s="4" t="s">
        <v>17</v>
      </c>
    </row>
    <row r="146" spans="1:16" x14ac:dyDescent="0.45">
      <c r="A146" s="2">
        <v>14146</v>
      </c>
      <c r="B146" s="4" t="s">
        <v>575</v>
      </c>
      <c r="C146" s="4" t="s">
        <v>576</v>
      </c>
      <c r="D146" s="4" t="s">
        <v>376</v>
      </c>
      <c r="E146" s="4" t="s">
        <v>269</v>
      </c>
      <c r="F146" s="8" t="s">
        <v>114</v>
      </c>
      <c r="G146" s="8" t="s">
        <v>115</v>
      </c>
      <c r="H146" s="8" t="s">
        <v>116</v>
      </c>
      <c r="K146" s="7" t="s">
        <v>16</v>
      </c>
      <c r="L146" s="7">
        <v>20170601</v>
      </c>
      <c r="M146" s="2">
        <v>146</v>
      </c>
      <c r="N146" s="4" t="str">
        <f t="shared" si="8"/>
        <v xml:space="preserve">match (a146{id:'TP000030'}) match (b146{id:'CT000048'}) </v>
      </c>
      <c r="O146" s="4" t="str">
        <f t="shared" si="9"/>
        <v>create (a146)-[r146:type{id:'rel14146',  type:'hasType', kr:'~이다', en:'is a', user:'lyndsey', date:'20170601', ref:'', ver:''}]-&gt;(b146)</v>
      </c>
      <c r="P146" s="4" t="s">
        <v>17</v>
      </c>
    </row>
    <row r="147" spans="1:16" x14ac:dyDescent="0.45">
      <c r="A147" s="2">
        <v>14147</v>
      </c>
      <c r="B147" s="4" t="s">
        <v>582</v>
      </c>
      <c r="C147" s="2" t="s">
        <v>581</v>
      </c>
      <c r="D147" s="4" t="s">
        <v>531</v>
      </c>
      <c r="E147" s="4" t="s">
        <v>532</v>
      </c>
      <c r="F147" s="8" t="s">
        <v>114</v>
      </c>
      <c r="G147" s="8" t="s">
        <v>115</v>
      </c>
      <c r="H147" s="8" t="s">
        <v>116</v>
      </c>
      <c r="K147" s="7" t="s">
        <v>16</v>
      </c>
      <c r="L147" s="7">
        <v>20170601</v>
      </c>
      <c r="M147" s="2">
        <v>147</v>
      </c>
      <c r="N147" s="4" t="str">
        <f t="shared" si="8"/>
        <v xml:space="preserve">match (a147{id:'TP000031'}) match (b147{id:'CT000052'}) </v>
      </c>
      <c r="O147" s="4" t="str">
        <f t="shared" si="9"/>
        <v>create (a147)-[r147:type{id:'rel14147',  type:'hasType', kr:'~이다', en:'is a', user:'lyndsey', date:'20170601', ref:'', ver:''}]-&gt;(b147)</v>
      </c>
      <c r="P147" s="4" t="s">
        <v>17</v>
      </c>
    </row>
    <row r="148" spans="1:16" x14ac:dyDescent="0.45">
      <c r="A148" s="2">
        <v>14148</v>
      </c>
      <c r="B148" s="4" t="s">
        <v>597</v>
      </c>
      <c r="C148" s="2" t="s">
        <v>596</v>
      </c>
      <c r="D148" s="4" t="s">
        <v>600</v>
      </c>
      <c r="E148" s="2" t="s">
        <v>598</v>
      </c>
      <c r="F148" s="8" t="s">
        <v>114</v>
      </c>
      <c r="G148" s="8" t="s">
        <v>115</v>
      </c>
      <c r="H148" s="8" t="s">
        <v>116</v>
      </c>
      <c r="K148" s="7" t="s">
        <v>16</v>
      </c>
      <c r="L148" s="7">
        <v>20170601</v>
      </c>
      <c r="M148" s="2">
        <v>148</v>
      </c>
      <c r="N148" s="4" t="str">
        <f t="shared" si="8"/>
        <v xml:space="preserve">match (a148{id:'CT000057'}) match (b148{id:'CT000130'}) </v>
      </c>
      <c r="O148" s="4" t="str">
        <f t="shared" si="9"/>
        <v>create (a148)-[r148:type{id:'rel14148',  type:'hasType', kr:'~이다', en:'is a', user:'lyndsey', date:'20170601', ref:'', ver:''}]-&gt;(b148)</v>
      </c>
      <c r="P148" s="4" t="s">
        <v>17</v>
      </c>
    </row>
    <row r="149" spans="1:16" ht="23" x14ac:dyDescent="0.45">
      <c r="A149" s="2">
        <v>14149</v>
      </c>
      <c r="B149" s="4" t="s">
        <v>600</v>
      </c>
      <c r="C149" s="2" t="s">
        <v>598</v>
      </c>
      <c r="D149" s="4" t="s">
        <v>601</v>
      </c>
      <c r="E149" s="2" t="s">
        <v>599</v>
      </c>
      <c r="F149" s="8" t="s">
        <v>114</v>
      </c>
      <c r="G149" s="8" t="s">
        <v>115</v>
      </c>
      <c r="H149" s="8" t="s">
        <v>116</v>
      </c>
      <c r="K149" s="7" t="s">
        <v>16</v>
      </c>
      <c r="L149" s="7">
        <v>20170601</v>
      </c>
      <c r="M149" s="2">
        <v>149</v>
      </c>
      <c r="N149" s="4" t="str">
        <f t="shared" si="8"/>
        <v xml:space="preserve">match (a149{id:'CT000130'}) match (b149{id:'CT000131'}) </v>
      </c>
      <c r="O149" s="4" t="str">
        <f t="shared" si="9"/>
        <v>create (a149)-[r149:type{id:'rel14149',  type:'hasType', kr:'~이다', en:'is a', user:'lyndsey', date:'20170601', ref:'', ver:''}]-&gt;(b149)</v>
      </c>
      <c r="P149" s="4" t="s">
        <v>17</v>
      </c>
    </row>
    <row r="150" spans="1:16" ht="23" x14ac:dyDescent="0.45">
      <c r="A150" s="2">
        <v>14150</v>
      </c>
      <c r="B150" s="4" t="s">
        <v>11</v>
      </c>
      <c r="C150" s="4" t="s">
        <v>12</v>
      </c>
      <c r="D150" s="4" t="s">
        <v>601</v>
      </c>
      <c r="E150" s="2" t="s">
        <v>599</v>
      </c>
      <c r="F150" s="8" t="s">
        <v>114</v>
      </c>
      <c r="G150" s="8" t="s">
        <v>115</v>
      </c>
      <c r="H150" s="8" t="s">
        <v>116</v>
      </c>
      <c r="K150" s="7" t="s">
        <v>16</v>
      </c>
      <c r="L150" s="7">
        <v>20170601</v>
      </c>
      <c r="M150" s="2">
        <v>150</v>
      </c>
      <c r="N150" s="4" t="str">
        <f t="shared" si="8"/>
        <v xml:space="preserve">match (a150{id:'CT000097'}) match (b150{id:'CT000131'}) </v>
      </c>
      <c r="O150" s="4" t="str">
        <f t="shared" si="9"/>
        <v>create (a150)-[r150:type{id:'rel14150',  type:'hasType', kr:'~이다', en:'is a', user:'lyndsey', date:'20170601', ref:'', ver:''}]-&gt;(b150)</v>
      </c>
      <c r="P150" s="4" t="s">
        <v>17</v>
      </c>
    </row>
    <row r="151" spans="1:16" ht="23" x14ac:dyDescent="0.45">
      <c r="A151" s="2">
        <v>14151</v>
      </c>
      <c r="B151" s="4" t="s">
        <v>602</v>
      </c>
      <c r="C151" s="4" t="s">
        <v>603</v>
      </c>
      <c r="D151" s="4" t="s">
        <v>601</v>
      </c>
      <c r="E151" s="2" t="s">
        <v>599</v>
      </c>
      <c r="F151" s="8" t="s">
        <v>114</v>
      </c>
      <c r="G151" s="8" t="s">
        <v>115</v>
      </c>
      <c r="H151" s="8" t="s">
        <v>116</v>
      </c>
      <c r="K151" s="7" t="s">
        <v>16</v>
      </c>
      <c r="L151" s="7">
        <v>20170601</v>
      </c>
      <c r="M151" s="2">
        <v>151</v>
      </c>
      <c r="N151" s="4" t="str">
        <f t="shared" si="8"/>
        <v xml:space="preserve">match (a151{id:'CT000098'}) match (b151{id:'CT000131'}) </v>
      </c>
      <c r="O151" s="4" t="str">
        <f t="shared" si="9"/>
        <v>create (a151)-[r151:type{id:'rel14151',  type:'hasType', kr:'~이다', en:'is a', user:'lyndsey', date:'20170601', ref:'', ver:''}]-&gt;(b151)</v>
      </c>
      <c r="P151" s="4" t="s">
        <v>17</v>
      </c>
    </row>
    <row r="152" spans="1:16" x14ac:dyDescent="0.45">
      <c r="A152" s="2">
        <v>14152</v>
      </c>
      <c r="B152" s="4" t="s">
        <v>411</v>
      </c>
      <c r="C152" s="4" t="s">
        <v>401</v>
      </c>
      <c r="D152" s="4" t="s">
        <v>609</v>
      </c>
      <c r="E152" s="2" t="s">
        <v>608</v>
      </c>
      <c r="F152" s="8" t="s">
        <v>114</v>
      </c>
      <c r="G152" s="8" t="s">
        <v>115</v>
      </c>
      <c r="H152" s="8" t="s">
        <v>116</v>
      </c>
      <c r="K152" s="7" t="s">
        <v>16</v>
      </c>
      <c r="L152" s="7">
        <v>20170601</v>
      </c>
      <c r="M152" s="2">
        <v>152</v>
      </c>
      <c r="N152" s="4" t="str">
        <f t="shared" si="8"/>
        <v xml:space="preserve">match (a152{id:'CT000034'}) match (b152{id:'CT000132'}) </v>
      </c>
      <c r="O152" s="4" t="str">
        <f t="shared" si="9"/>
        <v>create (a152)-[r152:type{id:'rel14152',  type:'hasType', kr:'~이다', en:'is a', user:'lyndsey', date:'20170601', ref:'', ver:''}]-&gt;(b152)</v>
      </c>
      <c r="P152" s="4" t="s">
        <v>17</v>
      </c>
    </row>
    <row r="153" spans="1:16" x14ac:dyDescent="0.45">
      <c r="A153" s="2">
        <v>14153</v>
      </c>
      <c r="B153" s="4" t="s">
        <v>604</v>
      </c>
      <c r="C153" s="4" t="s">
        <v>605</v>
      </c>
      <c r="D153" s="4" t="s">
        <v>609</v>
      </c>
      <c r="E153" s="2" t="s">
        <v>608</v>
      </c>
      <c r="F153" s="8" t="s">
        <v>114</v>
      </c>
      <c r="G153" s="8" t="s">
        <v>115</v>
      </c>
      <c r="H153" s="8" t="s">
        <v>116</v>
      </c>
      <c r="K153" s="7" t="s">
        <v>16</v>
      </c>
      <c r="L153" s="7">
        <v>20170601</v>
      </c>
      <c r="M153" s="2">
        <v>153</v>
      </c>
      <c r="N153" s="4" t="str">
        <f t="shared" si="8"/>
        <v xml:space="preserve">match (a153{id:'CT000035'}) match (b153{id:'CT000132'}) </v>
      </c>
      <c r="O153" s="4" t="str">
        <f t="shared" si="9"/>
        <v>create (a153)-[r153:type{id:'rel14153',  type:'hasType', kr:'~이다', en:'is a', user:'lyndsey', date:'20170601', ref:'', ver:''}]-&gt;(b153)</v>
      </c>
      <c r="P153" s="4" t="s">
        <v>17</v>
      </c>
    </row>
    <row r="154" spans="1:16" x14ac:dyDescent="0.45">
      <c r="A154" s="2">
        <v>14154</v>
      </c>
      <c r="B154" s="4" t="s">
        <v>606</v>
      </c>
      <c r="C154" s="4" t="s">
        <v>607</v>
      </c>
      <c r="D154" s="4" t="s">
        <v>609</v>
      </c>
      <c r="E154" s="2" t="s">
        <v>608</v>
      </c>
      <c r="F154" s="8" t="s">
        <v>114</v>
      </c>
      <c r="G154" s="8" t="s">
        <v>115</v>
      </c>
      <c r="H154" s="8" t="s">
        <v>116</v>
      </c>
      <c r="K154" s="7" t="s">
        <v>16</v>
      </c>
      <c r="L154" s="7">
        <v>20170601</v>
      </c>
      <c r="M154" s="2">
        <v>154</v>
      </c>
      <c r="N154" s="4" t="str">
        <f t="shared" si="8"/>
        <v xml:space="preserve">match (a154{id:'CT000036'}) match (b154{id:'CT000132'}) </v>
      </c>
      <c r="O154" s="4" t="str">
        <f t="shared" si="9"/>
        <v>create (a154)-[r154:type{id:'rel14154',  type:'hasType', kr:'~이다', en:'is a', user:'lyndsey', date:'20170601', ref:'', ver:''}]-&gt;(b154)</v>
      </c>
      <c r="P154" s="4" t="s">
        <v>17</v>
      </c>
    </row>
    <row r="155" spans="1:16" ht="23" x14ac:dyDescent="0.45">
      <c r="A155" s="2">
        <v>14155</v>
      </c>
      <c r="B155" s="4" t="s">
        <v>610</v>
      </c>
      <c r="C155" s="4" t="s">
        <v>611</v>
      </c>
      <c r="D155" s="4" t="s">
        <v>601</v>
      </c>
      <c r="E155" s="2" t="s">
        <v>599</v>
      </c>
      <c r="F155" s="8" t="s">
        <v>114</v>
      </c>
      <c r="G155" s="8" t="s">
        <v>115</v>
      </c>
      <c r="H155" s="8" t="s">
        <v>116</v>
      </c>
      <c r="K155" s="7" t="s">
        <v>16</v>
      </c>
      <c r="L155" s="7">
        <v>20170601</v>
      </c>
      <c r="M155" s="2">
        <v>155</v>
      </c>
      <c r="N155" s="4" t="str">
        <f t="shared" si="8"/>
        <v xml:space="preserve">match (a155{id:'CT000069'}) match (b155{id:'CT000131'}) </v>
      </c>
      <c r="O155" s="4" t="str">
        <f t="shared" si="9"/>
        <v>create (a155)-[r155:type{id:'rel14155',  type:'hasType', kr:'~이다', en:'is a', user:'lyndsey', date:'20170601', ref:'', ver:''}]-&gt;(b155)</v>
      </c>
      <c r="P155" s="4" t="s">
        <v>17</v>
      </c>
    </row>
    <row r="156" spans="1:16" x14ac:dyDescent="0.45">
      <c r="A156" s="2">
        <v>14156</v>
      </c>
      <c r="B156" s="4" t="s">
        <v>585</v>
      </c>
      <c r="C156" s="4" t="s">
        <v>450</v>
      </c>
      <c r="D156" s="7" t="s">
        <v>119</v>
      </c>
      <c r="E156" s="2" t="s">
        <v>120</v>
      </c>
      <c r="F156" s="8" t="s">
        <v>114</v>
      </c>
      <c r="G156" s="8" t="s">
        <v>115</v>
      </c>
      <c r="H156" s="8" t="s">
        <v>116</v>
      </c>
      <c r="K156" s="7" t="s">
        <v>16</v>
      </c>
      <c r="L156" s="7">
        <v>20170601</v>
      </c>
      <c r="M156" s="2">
        <v>156</v>
      </c>
      <c r="N156" s="4" t="str">
        <f t="shared" si="8"/>
        <v xml:space="preserve">match (a156{id:'TC00008'}) match (b156{id:'CT000008'}) </v>
      </c>
      <c r="O156" s="4" t="str">
        <f t="shared" si="9"/>
        <v>create (a156)-[r156:type{id:'rel14156',  type:'hasType', kr:'~이다', en:'is a', user:'lyndsey', date:'20170601', ref:'', ver:''}]-&gt;(b156)</v>
      </c>
      <c r="P156" s="4" t="s">
        <v>17</v>
      </c>
    </row>
    <row r="157" spans="1:16" x14ac:dyDescent="0.45">
      <c r="A157" s="2">
        <v>14157</v>
      </c>
      <c r="B157" s="4" t="s">
        <v>586</v>
      </c>
      <c r="C157" s="4" t="s">
        <v>583</v>
      </c>
      <c r="D157" s="7" t="s">
        <v>119</v>
      </c>
      <c r="E157" s="2" t="s">
        <v>120</v>
      </c>
      <c r="F157" s="8" t="s">
        <v>114</v>
      </c>
      <c r="G157" s="8" t="s">
        <v>115</v>
      </c>
      <c r="H157" s="8" t="s">
        <v>116</v>
      </c>
      <c r="K157" s="7" t="s">
        <v>16</v>
      </c>
      <c r="L157" s="7">
        <v>20170601</v>
      </c>
      <c r="M157" s="2">
        <v>157</v>
      </c>
      <c r="N157" s="4" t="str">
        <f t="shared" si="8"/>
        <v xml:space="preserve">match (a157{id:'TC00009'}) match (b157{id:'CT000008'}) </v>
      </c>
      <c r="O157" s="4" t="str">
        <f t="shared" si="9"/>
        <v>create (a157)-[r157:type{id:'rel14157',  type:'hasType', kr:'~이다', en:'is a', user:'lyndsey', date:'20170601', ref:'', ver:''}]-&gt;(b157)</v>
      </c>
      <c r="P157" s="4" t="s">
        <v>17</v>
      </c>
    </row>
    <row r="158" spans="1:16" x14ac:dyDescent="0.45">
      <c r="A158" s="2">
        <v>14158</v>
      </c>
      <c r="B158" s="4" t="s">
        <v>587</v>
      </c>
      <c r="C158" s="4" t="s">
        <v>584</v>
      </c>
      <c r="D158" s="7" t="s">
        <v>119</v>
      </c>
      <c r="E158" s="2" t="s">
        <v>120</v>
      </c>
      <c r="F158" s="8" t="s">
        <v>114</v>
      </c>
      <c r="G158" s="8" t="s">
        <v>115</v>
      </c>
      <c r="H158" s="8" t="s">
        <v>116</v>
      </c>
      <c r="K158" s="7" t="s">
        <v>16</v>
      </c>
      <c r="L158" s="7">
        <v>20170601</v>
      </c>
      <c r="M158" s="2">
        <v>158</v>
      </c>
      <c r="N158" s="4" t="str">
        <f t="shared" si="8"/>
        <v xml:space="preserve">match (a158{id:'TC00010'}) match (b158{id:'CT000008'}) </v>
      </c>
      <c r="O158" s="4" t="str">
        <f t="shared" si="9"/>
        <v>create (a158)-[r158:type{id:'rel14158',  type:'hasType', kr:'~이다', en:'is a', user:'lyndsey', date:'20170601', ref:'', ver:''}]-&gt;(b158)</v>
      </c>
      <c r="P158" s="4" t="s">
        <v>17</v>
      </c>
    </row>
    <row r="159" spans="1:16" ht="23" x14ac:dyDescent="0.45">
      <c r="A159" s="2">
        <v>14159</v>
      </c>
      <c r="B159" s="4" t="s">
        <v>317</v>
      </c>
      <c r="C159" s="4" t="s">
        <v>318</v>
      </c>
      <c r="D159" s="4" t="s">
        <v>351</v>
      </c>
      <c r="E159" s="4" t="s">
        <v>352</v>
      </c>
      <c r="F159" s="8" t="s">
        <v>767</v>
      </c>
      <c r="G159" s="8" t="s">
        <v>768</v>
      </c>
      <c r="H159" s="8" t="s">
        <v>116</v>
      </c>
      <c r="K159" s="7" t="s">
        <v>16</v>
      </c>
      <c r="L159" s="7">
        <v>20170601</v>
      </c>
      <c r="M159" s="2">
        <v>159</v>
      </c>
      <c r="N159" s="4" t="str">
        <f t="shared" si="8"/>
        <v xml:space="preserve">match (a159{id:'T000027'}) match (b159{id:'C000025'}) </v>
      </c>
      <c r="O159" s="4" t="str">
        <f t="shared" si="9"/>
        <v>create (a159)-[r159:type{id:'rel14159',  type:'hasForm', kr:'~이다', en:'has the shape', user:'lyndsey', date:'20170601', ref:'', ver:''}]-&gt;(b159)</v>
      </c>
      <c r="P159" s="4" t="s">
        <v>17</v>
      </c>
    </row>
    <row r="160" spans="1:16" x14ac:dyDescent="0.45">
      <c r="A160" s="2">
        <v>14160</v>
      </c>
      <c r="B160" s="4" t="s">
        <v>351</v>
      </c>
      <c r="C160" s="4" t="s">
        <v>352</v>
      </c>
      <c r="D160" s="4" t="s">
        <v>647</v>
      </c>
      <c r="E160" s="4" t="s">
        <v>648</v>
      </c>
      <c r="F160" s="2" t="s">
        <v>649</v>
      </c>
      <c r="G160" s="2" t="s">
        <v>650</v>
      </c>
      <c r="H160" s="8" t="s">
        <v>116</v>
      </c>
      <c r="K160" s="7" t="s">
        <v>16</v>
      </c>
      <c r="L160" s="7">
        <v>20170601</v>
      </c>
      <c r="M160" s="2">
        <v>160</v>
      </c>
      <c r="N160" s="4" t="str">
        <f t="shared" si="8"/>
        <v xml:space="preserve">match (a160{id:'C000025'}) match (b160{id:'CD000008'}) </v>
      </c>
      <c r="O160" s="4" t="str">
        <f t="shared" si="9"/>
        <v>create (a160)-[r160:type{id:'rel14160',  type:'hasDescription', kr:'~이다', en:'is', user:'lyndsey', date:'20170601', ref:'', ver:''}]-&gt;(b160)</v>
      </c>
      <c r="P160" s="4" t="s">
        <v>17</v>
      </c>
    </row>
    <row r="161" spans="1:16" x14ac:dyDescent="0.45">
      <c r="A161" s="2">
        <v>14161</v>
      </c>
      <c r="B161" s="4" t="s">
        <v>399</v>
      </c>
      <c r="C161" s="4" t="s">
        <v>400</v>
      </c>
      <c r="D161" s="4" t="s">
        <v>184</v>
      </c>
      <c r="E161" s="4" t="s">
        <v>693</v>
      </c>
      <c r="F161" s="8" t="s">
        <v>114</v>
      </c>
      <c r="G161" s="8" t="s">
        <v>115</v>
      </c>
      <c r="H161" s="8" t="s">
        <v>116</v>
      </c>
      <c r="K161" s="7" t="s">
        <v>16</v>
      </c>
      <c r="L161" s="7">
        <v>20170601</v>
      </c>
      <c r="M161" s="2">
        <v>161</v>
      </c>
      <c r="N161" s="4" t="str">
        <f t="shared" ref="N161:N178" si="10">"match (a"&amp;M161&amp;"{id:'"&amp;B161&amp;"'}) "&amp;"match (b"&amp;M161&amp;"{id:'"&amp;D161&amp;"'}) "</f>
        <v xml:space="preserve">match (a161{id:'VN000002'}) match (b161{id:'CT000061'}) </v>
      </c>
      <c r="O161" s="4" t="str">
        <f t="shared" ref="O161:O178" si="11">"create (a"&amp;M161&amp;")-[r"&amp;M161&amp;":type{id:'rel"&amp;A161&amp;"',  type:'"&amp;F161&amp;"', kr:'"&amp;H161&amp;"', en:'"&amp;G161&amp;"', user:'"&amp;K161&amp;"', date:'"&amp;L161&amp;"', ref:'"&amp;I161&amp;"', ver:'"&amp;J161&amp;"'}]-&gt;(b"&amp;M161&amp;")"</f>
        <v>create (a161)-[r161:type{id:'rel14161',  type:'hasType', kr:'~이다', en:'is a', user:'lyndsey', date:'20170601', ref:'', ver:''}]-&gt;(b161)</v>
      </c>
      <c r="P161" s="4" t="s">
        <v>17</v>
      </c>
    </row>
    <row r="162" spans="1:16" x14ac:dyDescent="0.45">
      <c r="A162" s="2">
        <v>14162</v>
      </c>
      <c r="B162" s="4" t="s">
        <v>97</v>
      </c>
      <c r="C162" s="4" t="s">
        <v>98</v>
      </c>
      <c r="D162" s="4" t="s">
        <v>184</v>
      </c>
      <c r="E162" s="4" t="s">
        <v>693</v>
      </c>
      <c r="F162" s="8" t="s">
        <v>114</v>
      </c>
      <c r="G162" s="8" t="s">
        <v>115</v>
      </c>
      <c r="H162" s="8" t="s">
        <v>116</v>
      </c>
      <c r="K162" s="7" t="s">
        <v>16</v>
      </c>
      <c r="L162" s="7">
        <v>20170601</v>
      </c>
      <c r="M162" s="2">
        <v>162</v>
      </c>
      <c r="N162" s="4" t="str">
        <f t="shared" si="10"/>
        <v xml:space="preserve">match (a162{id:'VN000011'}) match (b162{id:'CT000061'}) </v>
      </c>
      <c r="O162" s="4" t="str">
        <f t="shared" si="11"/>
        <v>create (a162)-[r162:type{id:'rel14162',  type:'hasType', kr:'~이다', en:'is a', user:'lyndsey', date:'20170601', ref:'', ver:''}]-&gt;(b162)</v>
      </c>
      <c r="P162" s="4" t="s">
        <v>17</v>
      </c>
    </row>
    <row r="163" spans="1:16" x14ac:dyDescent="0.45">
      <c r="A163" s="2">
        <v>14163</v>
      </c>
      <c r="B163" s="4" t="s">
        <v>700</v>
      </c>
      <c r="C163" s="4" t="s">
        <v>701</v>
      </c>
      <c r="D163" s="4" t="s">
        <v>702</v>
      </c>
      <c r="E163" s="4" t="s">
        <v>703</v>
      </c>
      <c r="F163" s="8" t="s">
        <v>114</v>
      </c>
      <c r="G163" s="8" t="s">
        <v>115</v>
      </c>
      <c r="H163" s="8" t="s">
        <v>116</v>
      </c>
      <c r="K163" s="7" t="s">
        <v>16</v>
      </c>
      <c r="L163" s="7">
        <v>20170601</v>
      </c>
      <c r="M163" s="2">
        <v>163</v>
      </c>
      <c r="N163" s="4" t="str">
        <f t="shared" si="10"/>
        <v xml:space="preserve">match (a163{id:'P00039'}) match (b163{id:'CT000134'}) </v>
      </c>
      <c r="O163" s="4" t="str">
        <f t="shared" si="11"/>
        <v>create (a163)-[r163:type{id:'rel14163',  type:'hasType', kr:'~이다', en:'is a', user:'lyndsey', date:'20170601', ref:'', ver:''}]-&gt;(b163)</v>
      </c>
      <c r="P163" s="4" t="s">
        <v>17</v>
      </c>
    </row>
    <row r="164" spans="1:16" x14ac:dyDescent="0.45">
      <c r="A164" s="2">
        <v>14164</v>
      </c>
      <c r="B164" s="4" t="s">
        <v>700</v>
      </c>
      <c r="C164" s="4" t="s">
        <v>701</v>
      </c>
      <c r="D164" s="4" t="s">
        <v>415</v>
      </c>
      <c r="E164" s="4" t="s">
        <v>416</v>
      </c>
      <c r="F164" s="8" t="s">
        <v>114</v>
      </c>
      <c r="G164" s="8" t="s">
        <v>115</v>
      </c>
      <c r="H164" s="8" t="s">
        <v>116</v>
      </c>
      <c r="K164" s="7" t="s">
        <v>16</v>
      </c>
      <c r="L164" s="7">
        <v>20170601</v>
      </c>
      <c r="M164" s="2">
        <v>164</v>
      </c>
      <c r="N164" s="4" t="str">
        <f t="shared" si="10"/>
        <v xml:space="preserve">match (a164{id:'P00039'}) match (b164{id:'C000019'}) </v>
      </c>
      <c r="O164" s="4" t="str">
        <f t="shared" si="11"/>
        <v>create (a164)-[r164:type{id:'rel14164',  type:'hasType', kr:'~이다', en:'is a', user:'lyndsey', date:'20170601', ref:'', ver:''}]-&gt;(b164)</v>
      </c>
      <c r="P164" s="4" t="s">
        <v>17</v>
      </c>
    </row>
    <row r="165" spans="1:16" x14ac:dyDescent="0.45">
      <c r="A165" s="2">
        <v>14165</v>
      </c>
      <c r="B165" s="4" t="s">
        <v>754</v>
      </c>
      <c r="C165" s="4" t="s">
        <v>755</v>
      </c>
      <c r="D165" s="4" t="s">
        <v>762</v>
      </c>
      <c r="E165" s="2" t="s">
        <v>758</v>
      </c>
      <c r="F165" s="8" t="s">
        <v>114</v>
      </c>
      <c r="G165" s="8" t="s">
        <v>115</v>
      </c>
      <c r="H165" s="8" t="s">
        <v>116</v>
      </c>
      <c r="K165" s="7" t="s">
        <v>16</v>
      </c>
      <c r="L165" s="7">
        <v>20170601</v>
      </c>
      <c r="M165" s="2">
        <v>165</v>
      </c>
      <c r="N165" s="4" t="str">
        <f t="shared" si="10"/>
        <v xml:space="preserve">match (a165{id:'TP000005'}) match (b165{id:'CT000032'}) </v>
      </c>
      <c r="O165" s="4" t="str">
        <f t="shared" si="11"/>
        <v>create (a165)-[r165:type{id:'rel14165',  type:'hasType', kr:'~이다', en:'is a', user:'lyndsey', date:'20170601', ref:'', ver:''}]-&gt;(b165)</v>
      </c>
      <c r="P165" s="4" t="s">
        <v>17</v>
      </c>
    </row>
    <row r="166" spans="1:16" x14ac:dyDescent="0.45">
      <c r="A166" s="2">
        <v>14166</v>
      </c>
      <c r="B166" s="4" t="s">
        <v>748</v>
      </c>
      <c r="C166" s="4" t="s">
        <v>749</v>
      </c>
      <c r="D166" s="4" t="s">
        <v>761</v>
      </c>
      <c r="E166" s="2" t="s">
        <v>760</v>
      </c>
      <c r="F166" s="8" t="s">
        <v>114</v>
      </c>
      <c r="G166" s="8" t="s">
        <v>115</v>
      </c>
      <c r="H166" s="8" t="s">
        <v>116</v>
      </c>
      <c r="K166" s="7" t="s">
        <v>16</v>
      </c>
      <c r="L166" s="7">
        <v>20170601</v>
      </c>
      <c r="M166" s="2">
        <v>166</v>
      </c>
      <c r="N166" s="4" t="str">
        <f t="shared" si="10"/>
        <v xml:space="preserve">match (a166{id:'TP000002'}) match (b166{id:'CT000031'}) </v>
      </c>
      <c r="O166" s="4" t="str">
        <f t="shared" si="11"/>
        <v>create (a166)-[r166:type{id:'rel14166',  type:'hasType', kr:'~이다', en:'is a', user:'lyndsey', date:'20170601', ref:'', ver:''}]-&gt;(b166)</v>
      </c>
      <c r="P166" s="4" t="s">
        <v>17</v>
      </c>
    </row>
    <row r="167" spans="1:16" x14ac:dyDescent="0.45">
      <c r="A167" s="2">
        <v>14167</v>
      </c>
      <c r="B167" s="4" t="s">
        <v>750</v>
      </c>
      <c r="C167" s="4" t="s">
        <v>751</v>
      </c>
      <c r="D167" s="4" t="s">
        <v>579</v>
      </c>
      <c r="E167" s="2" t="s">
        <v>759</v>
      </c>
      <c r="F167" s="8" t="s">
        <v>114</v>
      </c>
      <c r="G167" s="8" t="s">
        <v>115</v>
      </c>
      <c r="H167" s="8" t="s">
        <v>116</v>
      </c>
      <c r="K167" s="7" t="s">
        <v>16</v>
      </c>
      <c r="L167" s="7">
        <v>20170601</v>
      </c>
      <c r="M167" s="2">
        <v>167</v>
      </c>
      <c r="N167" s="4" t="str">
        <f t="shared" si="10"/>
        <v xml:space="preserve">match (a167{id:'TP000003'}) match (b167{id:'CT000085'}) </v>
      </c>
      <c r="O167" s="4" t="str">
        <f t="shared" si="11"/>
        <v>create (a167)-[r167:type{id:'rel14167',  type:'hasType', kr:'~이다', en:'is a', user:'lyndsey', date:'20170601', ref:'', ver:''}]-&gt;(b167)</v>
      </c>
      <c r="P167" s="4" t="s">
        <v>17</v>
      </c>
    </row>
    <row r="168" spans="1:16" x14ac:dyDescent="0.45">
      <c r="A168" s="2">
        <v>14168</v>
      </c>
      <c r="B168" s="4" t="s">
        <v>752</v>
      </c>
      <c r="C168" s="4" t="s">
        <v>753</v>
      </c>
      <c r="D168" s="4" t="s">
        <v>761</v>
      </c>
      <c r="E168" s="2" t="s">
        <v>760</v>
      </c>
      <c r="F168" s="8" t="s">
        <v>114</v>
      </c>
      <c r="G168" s="8" t="s">
        <v>115</v>
      </c>
      <c r="H168" s="8" t="s">
        <v>116</v>
      </c>
      <c r="K168" s="7" t="s">
        <v>16</v>
      </c>
      <c r="L168" s="7">
        <v>20170601</v>
      </c>
      <c r="M168" s="2">
        <v>168</v>
      </c>
      <c r="N168" s="4" t="str">
        <f t="shared" si="10"/>
        <v xml:space="preserve">match (a168{id:'TP000004'}) match (b168{id:'CT000031'}) </v>
      </c>
      <c r="O168" s="4" t="str">
        <f t="shared" si="11"/>
        <v>create (a168)-[r168:type{id:'rel14168',  type:'hasType', kr:'~이다', en:'is a', user:'lyndsey', date:'20170601', ref:'', ver:''}]-&gt;(b168)</v>
      </c>
      <c r="P168" s="4" t="s">
        <v>17</v>
      </c>
    </row>
    <row r="169" spans="1:16" x14ac:dyDescent="0.45">
      <c r="A169" s="2">
        <v>14169</v>
      </c>
      <c r="B169" s="4" t="s">
        <v>762</v>
      </c>
      <c r="C169" s="2" t="s">
        <v>758</v>
      </c>
      <c r="D169" s="4" t="s">
        <v>763</v>
      </c>
      <c r="E169" s="2" t="s">
        <v>766</v>
      </c>
      <c r="F169" s="8" t="s">
        <v>114</v>
      </c>
      <c r="G169" s="8" t="s">
        <v>115</v>
      </c>
      <c r="H169" s="8" t="s">
        <v>116</v>
      </c>
      <c r="K169" s="7" t="s">
        <v>16</v>
      </c>
      <c r="L169" s="7">
        <v>20170601</v>
      </c>
      <c r="M169" s="2">
        <v>169</v>
      </c>
      <c r="N169" s="4" t="str">
        <f t="shared" si="10"/>
        <v xml:space="preserve">match (a169{id:'CT000032'}) match (b169{id:'C000035'}) </v>
      </c>
      <c r="O169" s="4" t="str">
        <f t="shared" si="11"/>
        <v>create (a169)-[r169:type{id:'rel14169',  type:'hasType', kr:'~이다', en:'is a', user:'lyndsey', date:'20170601', ref:'', ver:''}]-&gt;(b169)</v>
      </c>
      <c r="P169" s="4" t="s">
        <v>17</v>
      </c>
    </row>
    <row r="170" spans="1:16" x14ac:dyDescent="0.45">
      <c r="A170" s="2">
        <v>14170</v>
      </c>
      <c r="B170" s="4" t="s">
        <v>761</v>
      </c>
      <c r="C170" s="2" t="s">
        <v>760</v>
      </c>
      <c r="D170" s="4" t="s">
        <v>763</v>
      </c>
      <c r="E170" s="2" t="s">
        <v>766</v>
      </c>
      <c r="F170" s="8" t="s">
        <v>114</v>
      </c>
      <c r="G170" s="8" t="s">
        <v>115</v>
      </c>
      <c r="H170" s="8" t="s">
        <v>116</v>
      </c>
      <c r="K170" s="7" t="s">
        <v>16</v>
      </c>
      <c r="L170" s="7">
        <v>20170601</v>
      </c>
      <c r="M170" s="2">
        <v>170</v>
      </c>
      <c r="N170" s="4" t="str">
        <f t="shared" si="10"/>
        <v xml:space="preserve">match (a170{id:'CT000031'}) match (b170{id:'C000035'}) </v>
      </c>
      <c r="O170" s="4" t="str">
        <f t="shared" si="11"/>
        <v>create (a170)-[r170:type{id:'rel14170',  type:'hasType', kr:'~이다', en:'is a', user:'lyndsey', date:'20170601', ref:'', ver:''}]-&gt;(b170)</v>
      </c>
      <c r="P170" s="4" t="s">
        <v>17</v>
      </c>
    </row>
    <row r="171" spans="1:16" x14ac:dyDescent="0.45">
      <c r="A171" s="2">
        <v>14171</v>
      </c>
      <c r="B171" s="4" t="s">
        <v>579</v>
      </c>
      <c r="C171" s="2" t="s">
        <v>759</v>
      </c>
      <c r="D171" s="4" t="s">
        <v>763</v>
      </c>
      <c r="E171" s="2" t="s">
        <v>766</v>
      </c>
      <c r="F171" s="8" t="s">
        <v>114</v>
      </c>
      <c r="G171" s="8" t="s">
        <v>115</v>
      </c>
      <c r="H171" s="8" t="s">
        <v>116</v>
      </c>
      <c r="K171" s="7" t="s">
        <v>16</v>
      </c>
      <c r="L171" s="7">
        <v>20170601</v>
      </c>
      <c r="M171" s="2">
        <v>171</v>
      </c>
      <c r="N171" s="4" t="str">
        <f t="shared" si="10"/>
        <v xml:space="preserve">match (a171{id:'CT000085'}) match (b171{id:'C000035'}) </v>
      </c>
      <c r="O171" s="4" t="str">
        <f t="shared" si="11"/>
        <v>create (a171)-[r171:type{id:'rel14171',  type:'hasType', kr:'~이다', en:'is a', user:'lyndsey', date:'20170601', ref:'', ver:''}]-&gt;(b171)</v>
      </c>
      <c r="P171" s="4" t="s">
        <v>17</v>
      </c>
    </row>
    <row r="172" spans="1:16" x14ac:dyDescent="0.45">
      <c r="A172" s="2">
        <v>14172</v>
      </c>
      <c r="B172" s="4" t="s">
        <v>763</v>
      </c>
      <c r="C172" s="2" t="s">
        <v>766</v>
      </c>
      <c r="D172" s="4" t="s">
        <v>764</v>
      </c>
      <c r="E172" s="4" t="s">
        <v>765</v>
      </c>
      <c r="F172" s="8" t="s">
        <v>114</v>
      </c>
      <c r="G172" s="8" t="s">
        <v>115</v>
      </c>
      <c r="H172" s="8" t="s">
        <v>116</v>
      </c>
      <c r="K172" s="7" t="s">
        <v>16</v>
      </c>
      <c r="L172" s="7">
        <v>20170601</v>
      </c>
      <c r="M172" s="2">
        <v>172</v>
      </c>
      <c r="N172" s="4" t="str">
        <f t="shared" si="10"/>
        <v xml:space="preserve">match (a172{id:'C000035'}) match (b172{id:'CT000129'}) </v>
      </c>
      <c r="O172" s="4" t="str">
        <f t="shared" si="11"/>
        <v>create (a172)-[r172:type{id:'rel14172',  type:'hasType', kr:'~이다', en:'is a', user:'lyndsey', date:'20170601', ref:'', ver:''}]-&gt;(b172)</v>
      </c>
      <c r="P172" s="4" t="s">
        <v>17</v>
      </c>
    </row>
    <row r="173" spans="1:16" x14ac:dyDescent="0.45">
      <c r="A173" s="2">
        <v>14173</v>
      </c>
      <c r="B173" s="4" t="s">
        <v>338</v>
      </c>
      <c r="C173" s="4" t="s">
        <v>339</v>
      </c>
      <c r="D173" s="4" t="s">
        <v>793</v>
      </c>
      <c r="E173" s="2" t="s">
        <v>794</v>
      </c>
      <c r="F173" s="8" t="s">
        <v>114</v>
      </c>
      <c r="G173" s="8" t="s">
        <v>115</v>
      </c>
      <c r="H173" s="8" t="s">
        <v>116</v>
      </c>
      <c r="K173" s="7" t="s">
        <v>16</v>
      </c>
      <c r="L173" s="7">
        <v>20170601</v>
      </c>
      <c r="M173" s="2">
        <v>173</v>
      </c>
      <c r="N173" s="4" t="str">
        <f t="shared" si="10"/>
        <v xml:space="preserve">match (a173{id:'P00020'}) match (b173{id:'CT000033'}) </v>
      </c>
      <c r="O173" s="4" t="str">
        <f t="shared" si="11"/>
        <v>create (a173)-[r173:type{id:'rel14173',  type:'hasType', kr:'~이다', en:'is a', user:'lyndsey', date:'20170601', ref:'', ver:''}]-&gt;(b173)</v>
      </c>
      <c r="P173" s="4" t="s">
        <v>17</v>
      </c>
    </row>
    <row r="174" spans="1:16" x14ac:dyDescent="0.45">
      <c r="A174" s="2">
        <v>14174</v>
      </c>
      <c r="B174" s="4" t="s">
        <v>746</v>
      </c>
      <c r="C174" s="4" t="s">
        <v>747</v>
      </c>
      <c r="D174" s="4" t="s">
        <v>795</v>
      </c>
      <c r="E174" s="4" t="s">
        <v>796</v>
      </c>
      <c r="F174" s="8" t="s">
        <v>114</v>
      </c>
      <c r="G174" s="8" t="s">
        <v>115</v>
      </c>
      <c r="H174" s="8" t="s">
        <v>116</v>
      </c>
      <c r="K174" s="7" t="s">
        <v>16</v>
      </c>
      <c r="L174" s="7">
        <v>20170601</v>
      </c>
      <c r="M174" s="2">
        <v>174</v>
      </c>
      <c r="N174" s="4" t="str">
        <f t="shared" si="10"/>
        <v xml:space="preserve">match (a174{id:'TP000001'}) match (b174{id:'CT000053'}) </v>
      </c>
      <c r="O174" s="4" t="str">
        <f t="shared" si="11"/>
        <v>create (a174)-[r174:type{id:'rel14174',  type:'hasType', kr:'~이다', en:'is a', user:'lyndsey', date:'20170601', ref:'', ver:''}]-&gt;(b174)</v>
      </c>
      <c r="P174" s="4" t="s">
        <v>17</v>
      </c>
    </row>
    <row r="175" spans="1:16" x14ac:dyDescent="0.45">
      <c r="A175" s="2">
        <v>14175</v>
      </c>
      <c r="B175" s="4" t="s">
        <v>795</v>
      </c>
      <c r="C175" s="4" t="s">
        <v>796</v>
      </c>
      <c r="D175" s="4" t="s">
        <v>763</v>
      </c>
      <c r="E175" s="2" t="s">
        <v>766</v>
      </c>
      <c r="F175" s="8" t="s">
        <v>114</v>
      </c>
      <c r="G175" s="8" t="s">
        <v>115</v>
      </c>
      <c r="H175" s="8" t="s">
        <v>116</v>
      </c>
      <c r="K175" s="7" t="s">
        <v>16</v>
      </c>
      <c r="L175" s="7">
        <v>20170601</v>
      </c>
      <c r="M175" s="2">
        <v>175</v>
      </c>
      <c r="N175" s="4" t="str">
        <f t="shared" si="10"/>
        <v xml:space="preserve">match (a175{id:'CT000053'}) match (b175{id:'C000035'}) </v>
      </c>
      <c r="O175" s="4" t="str">
        <f t="shared" si="11"/>
        <v>create (a175)-[r175:type{id:'rel14175',  type:'hasType', kr:'~이다', en:'is a', user:'lyndsey', date:'20170601', ref:'', ver:''}]-&gt;(b175)</v>
      </c>
      <c r="P175" s="4" t="s">
        <v>17</v>
      </c>
    </row>
    <row r="176" spans="1:16" x14ac:dyDescent="0.45">
      <c r="A176" s="2">
        <v>14176</v>
      </c>
      <c r="B176" s="4" t="s">
        <v>243</v>
      </c>
      <c r="C176" s="4" t="s">
        <v>23</v>
      </c>
      <c r="D176" s="4" t="s">
        <v>125</v>
      </c>
      <c r="E176" s="4" t="s">
        <v>126</v>
      </c>
      <c r="F176" s="8" t="s">
        <v>114</v>
      </c>
      <c r="G176" s="8" t="s">
        <v>115</v>
      </c>
      <c r="H176" s="8" t="s">
        <v>116</v>
      </c>
      <c r="K176" s="7" t="s">
        <v>16</v>
      </c>
      <c r="L176" s="7">
        <v>20170601</v>
      </c>
      <c r="M176" s="2">
        <v>176</v>
      </c>
      <c r="N176" s="4" t="str">
        <f t="shared" si="10"/>
        <v xml:space="preserve">match (a176{id:'TC00002'}) match (b176{id:'CT000019'}) </v>
      </c>
      <c r="O176" s="4" t="str">
        <f t="shared" si="11"/>
        <v>create (a176)-[r176:type{id:'rel14176',  type:'hasType', kr:'~이다', en:'is a', user:'lyndsey', date:'20170601', ref:'', ver:''}]-&gt;(b176)</v>
      </c>
      <c r="P176" s="4" t="s">
        <v>17</v>
      </c>
    </row>
    <row r="177" spans="1:16" x14ac:dyDescent="0.45">
      <c r="A177" s="2">
        <v>14177</v>
      </c>
      <c r="B177" s="4" t="s">
        <v>689</v>
      </c>
      <c r="C177" s="4" t="s">
        <v>688</v>
      </c>
      <c r="D177" s="4" t="s">
        <v>111</v>
      </c>
      <c r="E177" s="4" t="s">
        <v>112</v>
      </c>
      <c r="F177" s="8" t="s">
        <v>114</v>
      </c>
      <c r="G177" s="8" t="s">
        <v>115</v>
      </c>
      <c r="H177" s="8" t="s">
        <v>116</v>
      </c>
      <c r="K177" s="7" t="s">
        <v>16</v>
      </c>
      <c r="L177" s="7">
        <v>20170601</v>
      </c>
      <c r="M177" s="2">
        <v>177</v>
      </c>
      <c r="N177" s="4" t="str">
        <f t="shared" si="10"/>
        <v xml:space="preserve">match (a177{id:'T000045'}) match (b177{id:'CT000005'}) </v>
      </c>
      <c r="O177" s="4" t="str">
        <f t="shared" si="11"/>
        <v>create (a177)-[r177:type{id:'rel14177',  type:'hasType', kr:'~이다', en:'is a', user:'lyndsey', date:'20170601', ref:'', ver:''}]-&gt;(b177)</v>
      </c>
      <c r="P177" s="4" t="s">
        <v>17</v>
      </c>
    </row>
    <row r="178" spans="1:16" x14ac:dyDescent="0.45">
      <c r="A178" s="2">
        <v>14178</v>
      </c>
      <c r="B178" s="4" t="s">
        <v>192</v>
      </c>
      <c r="C178" s="4" t="s">
        <v>193</v>
      </c>
      <c r="D178" s="4" t="s">
        <v>816</v>
      </c>
      <c r="E178" s="4" t="s">
        <v>817</v>
      </c>
      <c r="F178" s="8" t="s">
        <v>114</v>
      </c>
      <c r="G178" s="8" t="s">
        <v>115</v>
      </c>
      <c r="H178" s="8" t="s">
        <v>116</v>
      </c>
      <c r="K178" s="7" t="s">
        <v>16</v>
      </c>
      <c r="L178" s="7">
        <v>20170601</v>
      </c>
      <c r="M178" s="2">
        <v>178</v>
      </c>
      <c r="N178" s="4" t="str">
        <f t="shared" si="10"/>
        <v xml:space="preserve">match (a178{id:'P00006'}) match (b178{id:'CT000047'}) </v>
      </c>
      <c r="O178" s="4" t="str">
        <f t="shared" si="11"/>
        <v>create (a178)-[r178:type{id:'rel14178',  type:'hasType', kr:'~이다', en:'is a', user:'lyndsey', date:'20170601', ref:'', ver:''}]-&gt;(b178)</v>
      </c>
      <c r="P178" s="4" t="s">
        <v>17</v>
      </c>
    </row>
    <row r="179" spans="1:16" x14ac:dyDescent="0.45">
      <c r="A179" s="26">
        <v>14179</v>
      </c>
      <c r="B179" s="2" t="s">
        <v>370</v>
      </c>
      <c r="C179" s="2" t="s">
        <v>369</v>
      </c>
      <c r="D179" s="27" t="s">
        <v>121</v>
      </c>
      <c r="E179" s="26" t="s">
        <v>122</v>
      </c>
      <c r="F179" s="8" t="s">
        <v>114</v>
      </c>
      <c r="G179" s="8" t="s">
        <v>115</v>
      </c>
      <c r="H179" s="8" t="s">
        <v>116</v>
      </c>
      <c r="I179" s="26"/>
      <c r="J179" s="26"/>
      <c r="K179" s="28" t="s">
        <v>16</v>
      </c>
      <c r="L179" s="28">
        <v>20170601</v>
      </c>
      <c r="M179" s="26">
        <v>179</v>
      </c>
      <c r="N179" s="27" t="str">
        <f t="shared" ref="N179:N182" si="12">"match (a"&amp;M179&amp;"{id:'"&amp;B179&amp;"'}) "&amp;"match (b"&amp;M179&amp;"{id:'"&amp;D179&amp;"'}) "</f>
        <v xml:space="preserve">match (a179{id:'CT000054'}) match (b179{id:'CT000038'}) </v>
      </c>
      <c r="O179" s="27" t="str">
        <f t="shared" ref="O179:O181" si="13">"create (a"&amp;M179&amp;")-[r"&amp;M179&amp;":type{id:'rel"&amp;A179&amp;"',  type:'"&amp;F179&amp;"', kr:'"&amp;H179&amp;"', en:'"&amp;G179&amp;"', user:'"&amp;K179&amp;"', date:'"&amp;L179&amp;"', ref:'"&amp;I179&amp;"', ver:'"&amp;J179&amp;"'}]-&gt;(b"&amp;M179&amp;")"</f>
        <v>create (a179)-[r179:type{id:'rel14179',  type:'hasType', kr:'~이다', en:'is a', user:'lyndsey', date:'20170601', ref:'', ver:''}]-&gt;(b179)</v>
      </c>
      <c r="P179" s="31" t="s">
        <v>17</v>
      </c>
    </row>
    <row r="180" spans="1:16" s="19" customFormat="1" x14ac:dyDescent="0.45">
      <c r="A180" s="19">
        <v>14180</v>
      </c>
      <c r="B180" s="20" t="s">
        <v>828</v>
      </c>
      <c r="C180" s="20" t="s">
        <v>829</v>
      </c>
      <c r="D180" s="31" t="s">
        <v>860</v>
      </c>
      <c r="E180" s="31" t="s">
        <v>842</v>
      </c>
      <c r="F180" s="19" t="s">
        <v>114</v>
      </c>
      <c r="G180" s="19" t="s">
        <v>115</v>
      </c>
      <c r="H180" s="19" t="s">
        <v>116</v>
      </c>
      <c r="K180" s="33" t="s">
        <v>16</v>
      </c>
      <c r="L180" s="33">
        <v>20170601</v>
      </c>
      <c r="M180" s="26">
        <v>180</v>
      </c>
      <c r="N180" s="31" t="str">
        <f t="shared" si="12"/>
        <v xml:space="preserve">match (a180{id:'TP000007'}) match (b180{id:'CT000146'}) </v>
      </c>
      <c r="O180" s="31" t="str">
        <f t="shared" ref="O180:O191" si="14">"create (a"&amp;M180&amp;")-[r"&amp;M180&amp;":type{id:'rel"&amp;A180&amp;"',  type:'"&amp;F180&amp;"', kr:'"&amp;H180&amp;"', en:'"&amp;G180&amp;"', user:'"&amp;K180&amp;"', date:'"&amp;L180&amp;"', ref:'"&amp;I180&amp;"', ver:'"&amp;J180&amp;"'}]-&gt;(b"&amp;M180&amp;")"</f>
        <v>create (a180)-[r180:type{id:'rel14180',  type:'hasType', kr:'~이다', en:'is a', user:'lyndsey', date:'20170601', ref:'', ver:''}]-&gt;(b180)</v>
      </c>
      <c r="P180" s="31" t="s">
        <v>17</v>
      </c>
    </row>
    <row r="181" spans="1:16" x14ac:dyDescent="0.45">
      <c r="A181" s="26">
        <v>14181</v>
      </c>
      <c r="B181" s="31" t="s">
        <v>830</v>
      </c>
      <c r="C181" s="31" t="s">
        <v>831</v>
      </c>
      <c r="D181" s="31" t="s">
        <v>859</v>
      </c>
      <c r="E181" s="31" t="s">
        <v>843</v>
      </c>
      <c r="F181" s="8" t="s">
        <v>114</v>
      </c>
      <c r="G181" s="8" t="s">
        <v>115</v>
      </c>
      <c r="H181" s="8" t="s">
        <v>116</v>
      </c>
      <c r="K181" s="33" t="s">
        <v>16</v>
      </c>
      <c r="L181" s="33">
        <v>20170601</v>
      </c>
      <c r="M181" s="26">
        <v>181</v>
      </c>
      <c r="N181" s="31" t="str">
        <f t="shared" si="12"/>
        <v xml:space="preserve">match (a181{id:'TP000008'}) match (b181{id:'CT000145'}) </v>
      </c>
      <c r="O181" s="31" t="str">
        <f t="shared" si="14"/>
        <v>create (a181)-[r181:type{id:'rel14181',  type:'hasType', kr:'~이다', en:'is a', user:'lyndsey', date:'20170601', ref:'', ver:''}]-&gt;(b181)</v>
      </c>
      <c r="P181" s="31" t="s">
        <v>17</v>
      </c>
    </row>
    <row r="182" spans="1:16" x14ac:dyDescent="0.45">
      <c r="A182" s="26">
        <v>14182</v>
      </c>
      <c r="B182" s="31" t="s">
        <v>832</v>
      </c>
      <c r="C182" s="31" t="s">
        <v>833</v>
      </c>
      <c r="D182" s="31" t="s">
        <v>861</v>
      </c>
      <c r="E182" s="31" t="s">
        <v>844</v>
      </c>
      <c r="F182" s="8" t="s">
        <v>114</v>
      </c>
      <c r="G182" s="8" t="s">
        <v>115</v>
      </c>
      <c r="H182" s="8" t="s">
        <v>116</v>
      </c>
      <c r="K182" s="33" t="s">
        <v>16</v>
      </c>
      <c r="L182" s="33">
        <v>20170601</v>
      </c>
      <c r="M182" s="26">
        <v>182</v>
      </c>
      <c r="N182" s="31" t="str">
        <f t="shared" si="12"/>
        <v xml:space="preserve">match (a182{id:'TP000009'}) match (b182{id:'CT000147'}) </v>
      </c>
      <c r="O182" s="31" t="str">
        <f t="shared" si="14"/>
        <v>create (a182)-[r182:type{id:'rel14182',  type:'hasType', kr:'~이다', en:'is a', user:'lyndsey', date:'20170601', ref:'', ver:''}]-&gt;(b182)</v>
      </c>
      <c r="P182" s="31" t="s">
        <v>17</v>
      </c>
    </row>
    <row r="183" spans="1:16" x14ac:dyDescent="0.45">
      <c r="A183" s="26">
        <v>14183</v>
      </c>
      <c r="B183" s="31" t="s">
        <v>828</v>
      </c>
      <c r="C183" s="31" t="s">
        <v>829</v>
      </c>
      <c r="D183" s="31" t="s">
        <v>847</v>
      </c>
      <c r="E183" s="2" t="s">
        <v>845</v>
      </c>
      <c r="F183" s="26" t="s">
        <v>526</v>
      </c>
      <c r="G183" s="26" t="s">
        <v>580</v>
      </c>
      <c r="K183" s="33" t="s">
        <v>16</v>
      </c>
      <c r="L183" s="33">
        <v>20170601</v>
      </c>
      <c r="M183" s="26">
        <v>183</v>
      </c>
      <c r="N183" s="31" t="str">
        <f t="shared" ref="N180:N191" si="15">"match (a"&amp;M183&amp;"{id:'"&amp;B183&amp;"'}) "&amp;"match (b"&amp;M183&amp;"{id:'"&amp;D183&amp;"'}) "</f>
        <v xml:space="preserve">match (a183{id:'TP000007'}) match (b183{id:'CT000049'}) </v>
      </c>
      <c r="O183" s="31" t="str">
        <f t="shared" si="14"/>
        <v>create (a183)-[r183:type{id:'rel14183',  type:'hasMaterial', kr:'', en:'is made of ', user:'lyndsey', date:'20170601', ref:'', ver:''}]-&gt;(b183)</v>
      </c>
      <c r="P183" s="31" t="s">
        <v>17</v>
      </c>
    </row>
    <row r="184" spans="1:16" x14ac:dyDescent="0.45">
      <c r="A184" s="26">
        <v>14184</v>
      </c>
      <c r="B184" s="31" t="s">
        <v>830</v>
      </c>
      <c r="C184" s="31" t="s">
        <v>831</v>
      </c>
      <c r="D184" s="31" t="s">
        <v>847</v>
      </c>
      <c r="E184" s="26" t="s">
        <v>845</v>
      </c>
      <c r="F184" s="26" t="s">
        <v>526</v>
      </c>
      <c r="G184" s="26" t="s">
        <v>580</v>
      </c>
      <c r="K184" s="33" t="s">
        <v>16</v>
      </c>
      <c r="L184" s="33">
        <v>20170601</v>
      </c>
      <c r="M184" s="26">
        <v>184</v>
      </c>
      <c r="N184" s="31" t="str">
        <f t="shared" si="15"/>
        <v xml:space="preserve">match (a184{id:'TP000008'}) match (b184{id:'CT000049'}) </v>
      </c>
      <c r="O184" s="31" t="str">
        <f t="shared" si="14"/>
        <v>create (a184)-[r184:type{id:'rel14184',  type:'hasMaterial', kr:'', en:'is made of ', user:'lyndsey', date:'20170601', ref:'', ver:''}]-&gt;(b184)</v>
      </c>
      <c r="P184" s="31" t="s">
        <v>17</v>
      </c>
    </row>
    <row r="185" spans="1:16" x14ac:dyDescent="0.45">
      <c r="A185" s="26">
        <v>14185</v>
      </c>
      <c r="B185" s="31" t="s">
        <v>832</v>
      </c>
      <c r="C185" s="31" t="s">
        <v>833</v>
      </c>
      <c r="D185" s="31" t="s">
        <v>847</v>
      </c>
      <c r="E185" s="26" t="s">
        <v>845</v>
      </c>
      <c r="F185" s="26" t="s">
        <v>526</v>
      </c>
      <c r="G185" s="26" t="s">
        <v>580</v>
      </c>
      <c r="K185" s="33" t="s">
        <v>16</v>
      </c>
      <c r="L185" s="33">
        <v>20170601</v>
      </c>
      <c r="M185" s="26">
        <v>185</v>
      </c>
      <c r="N185" s="31" t="str">
        <f t="shared" si="15"/>
        <v xml:space="preserve">match (a185{id:'TP000009'}) match (b185{id:'CT000049'}) </v>
      </c>
      <c r="O185" s="31" t="str">
        <f t="shared" si="14"/>
        <v>create (a185)-[r185:type{id:'rel14185',  type:'hasMaterial', kr:'', en:'is made of ', user:'lyndsey', date:'20170601', ref:'', ver:''}]-&gt;(b185)</v>
      </c>
      <c r="P185" s="31" t="s">
        <v>17</v>
      </c>
    </row>
    <row r="186" spans="1:16" x14ac:dyDescent="0.45">
      <c r="A186" s="26">
        <v>14186</v>
      </c>
      <c r="B186" s="31" t="s">
        <v>828</v>
      </c>
      <c r="C186" s="31" t="s">
        <v>829</v>
      </c>
      <c r="D186" s="31" t="s">
        <v>850</v>
      </c>
      <c r="E186" s="31" t="s">
        <v>846</v>
      </c>
      <c r="F186" s="26" t="s">
        <v>649</v>
      </c>
      <c r="G186" s="26" t="s">
        <v>650</v>
      </c>
      <c r="H186" s="8" t="s">
        <v>116</v>
      </c>
      <c r="K186" s="33" t="s">
        <v>16</v>
      </c>
      <c r="L186" s="33">
        <v>20170601</v>
      </c>
      <c r="M186" s="26">
        <v>186</v>
      </c>
      <c r="N186" s="31" t="str">
        <f t="shared" si="15"/>
        <v xml:space="preserve">match (a186{id:'TP000007'}) match (b186{id:'CD000004'}) </v>
      </c>
      <c r="O186" s="31" t="str">
        <f t="shared" si="14"/>
        <v>create (a186)-[r186:type{id:'rel14186',  type:'hasDescription', kr:'~이다', en:'is', user:'lyndsey', date:'20170601', ref:'', ver:''}]-&gt;(b186)</v>
      </c>
      <c r="P186" s="31" t="s">
        <v>17</v>
      </c>
    </row>
    <row r="187" spans="1:16" x14ac:dyDescent="0.45">
      <c r="A187" s="26">
        <v>14187</v>
      </c>
      <c r="B187" s="31" t="s">
        <v>830</v>
      </c>
      <c r="C187" s="31" t="s">
        <v>831</v>
      </c>
      <c r="D187" s="31" t="s">
        <v>531</v>
      </c>
      <c r="E187" s="2" t="s">
        <v>532</v>
      </c>
      <c r="F187" s="26" t="s">
        <v>649</v>
      </c>
      <c r="G187" s="26" t="s">
        <v>650</v>
      </c>
      <c r="H187" s="8" t="s">
        <v>116</v>
      </c>
      <c r="K187" s="33" t="s">
        <v>16</v>
      </c>
      <c r="L187" s="33">
        <v>20170601</v>
      </c>
      <c r="M187" s="26">
        <v>187</v>
      </c>
      <c r="N187" s="31" t="str">
        <f t="shared" si="15"/>
        <v xml:space="preserve">match (a187{id:'TP000008'}) match (b187{id:'CT000052'}) </v>
      </c>
      <c r="O187" s="31" t="str">
        <f t="shared" si="14"/>
        <v>create (a187)-[r187:type{id:'rel14187',  type:'hasDescription', kr:'~이다', en:'is', user:'lyndsey', date:'20170601', ref:'', ver:''}]-&gt;(b187)</v>
      </c>
      <c r="P187" s="31" t="s">
        <v>17</v>
      </c>
    </row>
    <row r="188" spans="1:16" x14ac:dyDescent="0.45">
      <c r="A188" s="26">
        <v>14188</v>
      </c>
      <c r="B188" s="31" t="s">
        <v>34</v>
      </c>
      <c r="C188" s="31" t="s">
        <v>35</v>
      </c>
      <c r="D188" s="31" t="s">
        <v>849</v>
      </c>
      <c r="E188" s="31" t="s">
        <v>848</v>
      </c>
      <c r="F188" s="26" t="s">
        <v>649</v>
      </c>
      <c r="G188" s="26" t="s">
        <v>650</v>
      </c>
      <c r="H188" s="8" t="s">
        <v>116</v>
      </c>
      <c r="K188" s="33" t="s">
        <v>16</v>
      </c>
      <c r="L188" s="33">
        <v>20170601</v>
      </c>
      <c r="M188" s="26">
        <v>188</v>
      </c>
      <c r="N188" s="31" t="str">
        <f t="shared" si="15"/>
        <v xml:space="preserve">match (a188{id:'T000018'}) match (b188{id:'CD000005'}) </v>
      </c>
      <c r="O188" s="31" t="str">
        <f t="shared" si="14"/>
        <v>create (a188)-[r188:type{id:'rel14188',  type:'hasDescription', kr:'~이다', en:'is', user:'lyndsey', date:'20170601', ref:'', ver:''}]-&gt;(b188)</v>
      </c>
      <c r="P188" s="31" t="s">
        <v>17</v>
      </c>
    </row>
    <row r="189" spans="1:16" x14ac:dyDescent="0.3">
      <c r="A189" s="26">
        <v>14189</v>
      </c>
      <c r="B189" s="31" t="s">
        <v>830</v>
      </c>
      <c r="C189" s="31" t="s">
        <v>831</v>
      </c>
      <c r="D189" s="31" t="s">
        <v>851</v>
      </c>
      <c r="E189" s="31" t="s">
        <v>852</v>
      </c>
      <c r="F189" s="6" t="s">
        <v>857</v>
      </c>
      <c r="G189" s="25" t="s">
        <v>858</v>
      </c>
      <c r="H189" s="8" t="s">
        <v>116</v>
      </c>
      <c r="K189" s="33" t="s">
        <v>16</v>
      </c>
      <c r="L189" s="33">
        <v>20170601</v>
      </c>
      <c r="M189" s="26">
        <v>189</v>
      </c>
      <c r="N189" s="31" t="str">
        <f t="shared" si="15"/>
        <v xml:space="preserve">match (a189{id:'TP000008'}) match (b189{id:'CD000001'}) </v>
      </c>
      <c r="O189" s="31" t="str">
        <f t="shared" si="14"/>
        <v>create (a189)-[r189:type{id:'rel14189',  type:'hasMethod', kr:'~이다', en:'s creation method is', user:'lyndsey', date:'20170601', ref:'', ver:''}]-&gt;(b189)</v>
      </c>
      <c r="P189" s="31" t="s">
        <v>17</v>
      </c>
    </row>
    <row r="190" spans="1:16" x14ac:dyDescent="0.45">
      <c r="A190" s="26">
        <v>14190</v>
      </c>
      <c r="B190" s="31" t="s">
        <v>830</v>
      </c>
      <c r="C190" s="31" t="s">
        <v>831</v>
      </c>
      <c r="D190" s="31" t="s">
        <v>577</v>
      </c>
      <c r="E190" s="2" t="s">
        <v>578</v>
      </c>
      <c r="F190" s="31" t="s">
        <v>355</v>
      </c>
      <c r="G190" s="31" t="s">
        <v>356</v>
      </c>
      <c r="K190" s="33" t="s">
        <v>16</v>
      </c>
      <c r="L190" s="33">
        <v>20170601</v>
      </c>
      <c r="M190" s="26">
        <v>190</v>
      </c>
      <c r="N190" s="31" t="str">
        <f t="shared" si="15"/>
        <v xml:space="preserve">match (a190{id:'TP000008'}) match (b190{id:'CT000076'}) </v>
      </c>
      <c r="O190" s="31" t="str">
        <f t="shared" si="14"/>
        <v>create (a190)-[r190:type{id:'rel14190',  type:'Depicts', kr:'', en:'depicts', user:'lyndsey', date:'20170601', ref:'', ver:''}]-&gt;(b190)</v>
      </c>
      <c r="P190" s="31" t="s">
        <v>17</v>
      </c>
    </row>
    <row r="191" spans="1:16" x14ac:dyDescent="0.3">
      <c r="A191" s="26">
        <v>14191</v>
      </c>
      <c r="B191" s="31" t="s">
        <v>34</v>
      </c>
      <c r="C191" s="31" t="s">
        <v>35</v>
      </c>
      <c r="D191" s="31" t="s">
        <v>856</v>
      </c>
      <c r="E191" s="2" t="s">
        <v>855</v>
      </c>
      <c r="F191" s="6" t="s">
        <v>853</v>
      </c>
      <c r="G191" s="25" t="s">
        <v>854</v>
      </c>
      <c r="K191" s="33" t="s">
        <v>16</v>
      </c>
      <c r="L191" s="33">
        <v>20170601</v>
      </c>
      <c r="M191" s="26">
        <v>191</v>
      </c>
      <c r="N191" s="31" t="str">
        <f t="shared" si="15"/>
        <v xml:space="preserve">match (a191{id:'T000018'}) match (b191{id:'CD000009'}) </v>
      </c>
      <c r="O191" s="31" t="str">
        <f t="shared" si="14"/>
        <v>create (a191)-[r191:type{id:'rel14191',  type:'hasCondition', kr:'', en:'s condition is', user:'lyndsey', date:'20170601', ref:'', ver:''}]-&gt;(b191)</v>
      </c>
      <c r="P191" s="31" t="s">
        <v>17</v>
      </c>
    </row>
    <row r="192" spans="1:16" x14ac:dyDescent="0.45">
      <c r="B192" s="31"/>
    </row>
    <row r="193" spans="2:7" x14ac:dyDescent="0.45">
      <c r="B193" s="31"/>
      <c r="F193" s="26"/>
      <c r="G193" s="26"/>
    </row>
    <row r="194" spans="2:7" x14ac:dyDescent="0.45">
      <c r="B194" s="31"/>
      <c r="F194" s="26"/>
      <c r="G194" s="26"/>
    </row>
  </sheetData>
  <autoFilter ref="A1:P175">
    <sortState ref="A2:P179">
      <sortCondition ref="M1:M176"/>
    </sortState>
  </autoFilter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C17" sqref="C17"/>
    </sheetView>
  </sheetViews>
  <sheetFormatPr defaultRowHeight="11.5" x14ac:dyDescent="0.45"/>
  <cols>
    <col min="1" max="1" width="6.453125" style="4" customWidth="1"/>
    <col min="2" max="2" width="8.7265625" style="4"/>
    <col min="3" max="3" width="14.36328125" style="4" customWidth="1"/>
    <col min="4" max="4" width="6" style="4" customWidth="1"/>
    <col min="5" max="5" width="8.7265625" style="4"/>
    <col min="6" max="6" width="18.6328125" style="4" customWidth="1"/>
    <col min="7" max="7" width="12" style="4" customWidth="1"/>
    <col min="8" max="8" width="8.7265625" style="4"/>
    <col min="9" max="9" width="5.54296875" style="4" customWidth="1"/>
    <col min="10" max="11" width="8.7265625" style="4"/>
    <col min="12" max="12" width="5" style="4" customWidth="1"/>
    <col min="13" max="13" width="39.7265625" style="4" customWidth="1"/>
    <col min="14" max="14" width="29.6328125" style="4" customWidth="1"/>
    <col min="15" max="16384" width="8.7265625" style="4"/>
  </cols>
  <sheetData>
    <row r="1" spans="1:15" s="3" customFormat="1" x14ac:dyDescent="0.45">
      <c r="A1" s="3" t="s">
        <v>807</v>
      </c>
      <c r="B1" s="3" t="s">
        <v>0</v>
      </c>
      <c r="D1" s="3" t="s">
        <v>1</v>
      </c>
      <c r="E1" s="3" t="s">
        <v>113</v>
      </c>
      <c r="F1" s="3" t="s">
        <v>238</v>
      </c>
      <c r="G1" s="3" t="s">
        <v>239</v>
      </c>
      <c r="H1" s="3" t="s">
        <v>240</v>
      </c>
      <c r="I1" s="3" t="s">
        <v>3</v>
      </c>
      <c r="J1" s="3" t="s">
        <v>247</v>
      </c>
      <c r="K1" s="3" t="s">
        <v>248</v>
      </c>
      <c r="L1" s="3" t="s">
        <v>6</v>
      </c>
      <c r="M1" s="3" t="s">
        <v>7</v>
      </c>
      <c r="N1" s="3" t="s">
        <v>8</v>
      </c>
    </row>
    <row r="2" spans="1:15" x14ac:dyDescent="0.45">
      <c r="A2" s="4">
        <v>15001</v>
      </c>
      <c r="B2" s="4" t="s">
        <v>245</v>
      </c>
      <c r="C2" s="4" t="s">
        <v>276</v>
      </c>
      <c r="D2" s="4">
        <v>3</v>
      </c>
      <c r="E2" s="7" t="s">
        <v>270</v>
      </c>
      <c r="F2" s="4" t="s">
        <v>271</v>
      </c>
      <c r="G2" s="4" t="s">
        <v>513</v>
      </c>
      <c r="H2" s="4" t="s">
        <v>427</v>
      </c>
      <c r="J2" s="4" t="s">
        <v>16</v>
      </c>
      <c r="K2" s="4">
        <v>20170601</v>
      </c>
      <c r="L2" s="4">
        <v>1</v>
      </c>
      <c r="M2" s="4" t="str">
        <f>"match (a"&amp;L2&amp;"{id:'"&amp;B2&amp;"'}) "&amp;"match (b"&amp;L2&amp;"{id:'"&amp;D2&amp;"'}) "</f>
        <v xml:space="preserve">match (a1{id:'TC00003'}) match (b1{id:'3'}) </v>
      </c>
      <c r="N2" s="4" t="str">
        <f>"create (a"&amp;L2&amp;")-[r"&amp;L2&amp;":dim{id:'rel"&amp;A2&amp;"', type:'"&amp;E2&amp;"', kr:'"&amp;G2&amp;"', en:'"&amp;F2&amp;"', user:'"&amp;J2&amp;"', date:'"&amp;K2&amp;"', ref:'"&amp;H2&amp;"', ver:'"&amp;I2&amp;"'}]-&gt;(b"&amp;L2&amp;")"</f>
        <v>create (a1)-[r1:dim{id:'rel15001', type:'kan_front', kr:'정면은… 칸이다', en:'is this many sections across', user:'lyndsey', date:'20170601', ref:'RP000008', ver:''}]-&gt;(b1)</v>
      </c>
      <c r="O2" s="4" t="s">
        <v>17</v>
      </c>
    </row>
    <row r="3" spans="1:15" x14ac:dyDescent="0.45">
      <c r="A3" s="4">
        <v>15002</v>
      </c>
      <c r="B3" s="4" t="s">
        <v>317</v>
      </c>
      <c r="C3" s="4" t="s">
        <v>318</v>
      </c>
      <c r="D3" s="4">
        <v>3</v>
      </c>
      <c r="E3" s="7" t="s">
        <v>270</v>
      </c>
      <c r="F3" s="4" t="s">
        <v>271</v>
      </c>
      <c r="G3" s="4" t="s">
        <v>513</v>
      </c>
      <c r="H3" s="4" t="s">
        <v>473</v>
      </c>
      <c r="J3" s="4" t="s">
        <v>16</v>
      </c>
      <c r="K3" s="4">
        <v>20170601</v>
      </c>
      <c r="L3" s="4">
        <v>2</v>
      </c>
      <c r="M3" s="4" t="str">
        <f t="shared" ref="M3:M27" si="0">"match (a"&amp;L3&amp;"{id:'"&amp;B3&amp;"'}) "&amp;"match (b"&amp;L3&amp;"{id:'"&amp;D3&amp;"'}) "</f>
        <v xml:space="preserve">match (a2{id:'T000027'}) match (b2{id:'3'}) </v>
      </c>
      <c r="N3" s="4" t="str">
        <f t="shared" ref="N3:N27" si="1">"create (a"&amp;L3&amp;")-[r"&amp;L3&amp;":dim{id:'rel"&amp;A3&amp;"', type:'"&amp;E3&amp;"', kr:'"&amp;G3&amp;"', en:'"&amp;F3&amp;"', user:'"&amp;J3&amp;"', date:'"&amp;K3&amp;"', ref:'"&amp;H3&amp;"', ver:'"&amp;I3&amp;"'}]-&gt;(b"&amp;L3&amp;")"</f>
        <v>create (a2)-[r2:dim{id:'rel15002', type:'kan_front', kr:'정면은… 칸이다', en:'is this many sections across', user:'lyndsey', date:'20170601', ref:'RP000035', ver:''}]-&gt;(b2)</v>
      </c>
      <c r="O3" s="4" t="s">
        <v>17</v>
      </c>
    </row>
    <row r="4" spans="1:15" x14ac:dyDescent="0.45">
      <c r="A4" s="4">
        <v>15003</v>
      </c>
      <c r="B4" s="4" t="s">
        <v>317</v>
      </c>
      <c r="C4" s="4" t="s">
        <v>318</v>
      </c>
      <c r="D4" s="4">
        <v>1</v>
      </c>
      <c r="E4" s="4" t="s">
        <v>534</v>
      </c>
      <c r="F4" s="4" t="s">
        <v>535</v>
      </c>
      <c r="G4" s="4" t="s">
        <v>533</v>
      </c>
      <c r="H4" s="4" t="s">
        <v>473</v>
      </c>
      <c r="J4" s="4" t="s">
        <v>16</v>
      </c>
      <c r="K4" s="4">
        <v>20170601</v>
      </c>
      <c r="L4" s="4">
        <v>3</v>
      </c>
      <c r="M4" s="4" t="str">
        <f t="shared" si="0"/>
        <v xml:space="preserve">match (a3{id:'T000027'}) match (b3{id:'1'}) </v>
      </c>
      <c r="N4" s="4" t="str">
        <f t="shared" si="1"/>
        <v>create (a3)-[r3:dim{id:'rel15003', type:'kan_side', kr:'측면은…칸이다', en:'is this many sections deep', user:'lyndsey', date:'20170601', ref:'RP000035', ver:''}]-&gt;(b3)</v>
      </c>
      <c r="O4" s="4" t="s">
        <v>17</v>
      </c>
    </row>
    <row r="5" spans="1:15" x14ac:dyDescent="0.45">
      <c r="A5" s="4">
        <v>15004</v>
      </c>
      <c r="B5" s="4" t="s">
        <v>332</v>
      </c>
      <c r="C5" s="4" t="s">
        <v>333</v>
      </c>
      <c r="D5" s="4">
        <v>3</v>
      </c>
      <c r="E5" s="7" t="s">
        <v>270</v>
      </c>
      <c r="F5" s="4" t="s">
        <v>271</v>
      </c>
      <c r="G5" s="4" t="s">
        <v>513</v>
      </c>
      <c r="H5" s="4" t="s">
        <v>514</v>
      </c>
      <c r="J5" s="4" t="s">
        <v>16</v>
      </c>
      <c r="K5" s="4">
        <v>20170601</v>
      </c>
      <c r="L5" s="4">
        <v>4</v>
      </c>
      <c r="M5" s="4" t="str">
        <f t="shared" si="0"/>
        <v xml:space="preserve">match (a4{id:'T000014'}) match (b4{id:'3'}) </v>
      </c>
      <c r="N5" s="4" t="str">
        <f t="shared" si="1"/>
        <v>create (a4)-[r4:dim{id:'rel15004', type:'kan_front', kr:'정면은… 칸이다', en:'is this many sections across', user:'lyndsey', date:'20170601', ref:'RP000037', ver:''}]-&gt;(b4)</v>
      </c>
      <c r="O5" s="4" t="s">
        <v>17</v>
      </c>
    </row>
    <row r="6" spans="1:15" x14ac:dyDescent="0.45">
      <c r="A6" s="4">
        <v>15005</v>
      </c>
      <c r="B6" s="4" t="s">
        <v>515</v>
      </c>
      <c r="C6" s="4" t="s">
        <v>516</v>
      </c>
      <c r="D6" s="4">
        <v>3</v>
      </c>
      <c r="E6" s="7" t="s">
        <v>270</v>
      </c>
      <c r="F6" s="4" t="s">
        <v>271</v>
      </c>
      <c r="G6" s="4" t="s">
        <v>513</v>
      </c>
      <c r="H6" s="4" t="s">
        <v>451</v>
      </c>
      <c r="J6" s="4" t="s">
        <v>16</v>
      </c>
      <c r="K6" s="4">
        <v>20170601</v>
      </c>
      <c r="L6" s="4">
        <v>5</v>
      </c>
      <c r="M6" s="4" t="str">
        <f t="shared" si="0"/>
        <v xml:space="preserve">match (a5{id:'T000038'}) match (b5{id:'3'}) </v>
      </c>
      <c r="N6" s="4" t="str">
        <f t="shared" si="1"/>
        <v>create (a5)-[r5:dim{id:'rel15005', type:'kan_front', kr:'정면은… 칸이다', en:'is this many sections across', user:'lyndsey', date:'20170601', ref:'RP000022', ver:''}]-&gt;(b5)</v>
      </c>
      <c r="O6" s="4" t="s">
        <v>17</v>
      </c>
    </row>
    <row r="7" spans="1:15" x14ac:dyDescent="0.45">
      <c r="A7" s="4">
        <v>15006</v>
      </c>
      <c r="B7" s="4" t="s">
        <v>522</v>
      </c>
      <c r="C7" s="4" t="s">
        <v>523</v>
      </c>
      <c r="D7" s="4">
        <v>3</v>
      </c>
      <c r="E7" s="7" t="s">
        <v>270</v>
      </c>
      <c r="F7" s="4" t="s">
        <v>271</v>
      </c>
      <c r="G7" s="4" t="s">
        <v>513</v>
      </c>
      <c r="H7" s="4" t="s">
        <v>471</v>
      </c>
      <c r="J7" s="4" t="s">
        <v>16</v>
      </c>
      <c r="K7" s="4">
        <v>20170601</v>
      </c>
      <c r="L7" s="4">
        <v>6</v>
      </c>
      <c r="M7" s="4" t="str">
        <f t="shared" si="0"/>
        <v xml:space="preserve">match (a6{id:'T000043'}) match (b6{id:'3'}) </v>
      </c>
      <c r="N7" s="4" t="str">
        <f t="shared" si="1"/>
        <v>create (a6)-[r6:dim{id:'rel15006', type:'kan_front', kr:'정면은… 칸이다', en:'is this many sections across', user:'lyndsey', date:'20170601', ref:'RP000033', ver:''}]-&gt;(b6)</v>
      </c>
      <c r="O7" s="4" t="s">
        <v>17</v>
      </c>
    </row>
    <row r="8" spans="1:15" x14ac:dyDescent="0.45">
      <c r="A8" s="4">
        <v>15007</v>
      </c>
      <c r="B8" s="7" t="s">
        <v>30</v>
      </c>
      <c r="C8" s="4" t="s">
        <v>31</v>
      </c>
      <c r="D8" s="4">
        <v>6.5</v>
      </c>
      <c r="E8" s="7" t="s">
        <v>270</v>
      </c>
      <c r="F8" s="4" t="s">
        <v>271</v>
      </c>
      <c r="G8" s="4" t="s">
        <v>513</v>
      </c>
      <c r="J8" s="4" t="s">
        <v>16</v>
      </c>
      <c r="K8" s="4">
        <v>20170601</v>
      </c>
      <c r="L8" s="4">
        <v>7</v>
      </c>
      <c r="M8" s="4" t="str">
        <f t="shared" si="0"/>
        <v xml:space="preserve">match (a7{id:'T000011'}) match (b7{id:'6.5'}) </v>
      </c>
      <c r="N8" s="4" t="str">
        <f t="shared" si="1"/>
        <v>create (a7)-[r7:dim{id:'rel15007', type:'kan_front', kr:'정면은… 칸이다', en:'is this many sections across', user:'lyndsey', date:'20170601', ref:'', ver:''}]-&gt;(b7)</v>
      </c>
      <c r="O8" s="4" t="s">
        <v>17</v>
      </c>
    </row>
    <row r="9" spans="1:15" x14ac:dyDescent="0.45">
      <c r="A9" s="4">
        <v>15008</v>
      </c>
      <c r="B9" s="7" t="s">
        <v>30</v>
      </c>
      <c r="C9" s="4" t="s">
        <v>31</v>
      </c>
      <c r="D9" s="4">
        <v>3</v>
      </c>
      <c r="E9" s="4" t="s">
        <v>534</v>
      </c>
      <c r="F9" s="4" t="s">
        <v>535</v>
      </c>
      <c r="G9" s="4" t="s">
        <v>533</v>
      </c>
      <c r="J9" s="4" t="s">
        <v>16</v>
      </c>
      <c r="K9" s="4">
        <v>20170601</v>
      </c>
      <c r="L9" s="4">
        <v>8</v>
      </c>
      <c r="M9" s="4" t="str">
        <f t="shared" si="0"/>
        <v xml:space="preserve">match (a8{id:'T000011'}) match (b8{id:'3'}) </v>
      </c>
      <c r="N9" s="4" t="str">
        <f t="shared" si="1"/>
        <v>create (a8)-[r8:dim{id:'rel15008', type:'kan_side', kr:'측면은…칸이다', en:'is this many sections deep', user:'lyndsey', date:'20170601', ref:'', ver:''}]-&gt;(b8)</v>
      </c>
      <c r="O9" s="4" t="s">
        <v>17</v>
      </c>
    </row>
    <row r="10" spans="1:15" x14ac:dyDescent="0.45">
      <c r="A10" s="4">
        <v>15009</v>
      </c>
      <c r="B10" s="4" t="s">
        <v>475</v>
      </c>
      <c r="C10" s="4" t="s">
        <v>476</v>
      </c>
      <c r="D10" s="4">
        <v>1</v>
      </c>
      <c r="E10" s="7" t="s">
        <v>270</v>
      </c>
      <c r="F10" s="4" t="s">
        <v>271</v>
      </c>
      <c r="G10" s="4" t="s">
        <v>513</v>
      </c>
      <c r="J10" s="4" t="s">
        <v>16</v>
      </c>
      <c r="K10" s="4">
        <v>20170601</v>
      </c>
      <c r="L10" s="4">
        <v>9</v>
      </c>
      <c r="M10" s="4" t="str">
        <f t="shared" si="0"/>
        <v xml:space="preserve">match (a9{id:'T000034'}) match (b9{id:'1'}) </v>
      </c>
      <c r="N10" s="4" t="str">
        <f t="shared" si="1"/>
        <v>create (a9)-[r9:dim{id:'rel15009', type:'kan_front', kr:'정면은… 칸이다', en:'is this many sections across', user:'lyndsey', date:'20170601', ref:'', ver:''}]-&gt;(b9)</v>
      </c>
      <c r="O10" s="4" t="s">
        <v>17</v>
      </c>
    </row>
    <row r="11" spans="1:15" x14ac:dyDescent="0.45">
      <c r="A11" s="4">
        <v>15010</v>
      </c>
      <c r="B11" s="4" t="s">
        <v>475</v>
      </c>
      <c r="C11" s="4" t="s">
        <v>476</v>
      </c>
      <c r="D11" s="4">
        <v>1</v>
      </c>
      <c r="E11" s="4" t="s">
        <v>534</v>
      </c>
      <c r="F11" s="4" t="s">
        <v>535</v>
      </c>
      <c r="G11" s="4" t="s">
        <v>533</v>
      </c>
      <c r="J11" s="4" t="s">
        <v>16</v>
      </c>
      <c r="K11" s="4">
        <v>20170601</v>
      </c>
      <c r="L11" s="4">
        <v>10</v>
      </c>
      <c r="M11" s="4" t="str">
        <f t="shared" si="0"/>
        <v xml:space="preserve">match (a10{id:'T000034'}) match (b10{id:'1'}) </v>
      </c>
      <c r="N11" s="4" t="str">
        <f t="shared" si="1"/>
        <v>create (a10)-[r10:dim{id:'rel15010', type:'kan_side', kr:'측면은…칸이다', en:'is this many sections deep', user:'lyndsey', date:'20170601', ref:'', ver:''}]-&gt;(b10)</v>
      </c>
      <c r="O11" s="4" t="s">
        <v>17</v>
      </c>
    </row>
    <row r="12" spans="1:15" x14ac:dyDescent="0.45">
      <c r="A12" s="4">
        <v>15011</v>
      </c>
      <c r="B12" s="4" t="s">
        <v>361</v>
      </c>
      <c r="C12" s="4" t="s">
        <v>362</v>
      </c>
      <c r="D12" s="4">
        <v>1</v>
      </c>
      <c r="E12" s="7" t="s">
        <v>270</v>
      </c>
      <c r="F12" s="4" t="s">
        <v>271</v>
      </c>
      <c r="G12" s="4" t="s">
        <v>513</v>
      </c>
      <c r="J12" s="4" t="s">
        <v>16</v>
      </c>
      <c r="K12" s="4">
        <v>20170601</v>
      </c>
      <c r="L12" s="4">
        <v>11</v>
      </c>
      <c r="M12" s="4" t="str">
        <f t="shared" si="0"/>
        <v xml:space="preserve">match (a11{id:'T000028'}) match (b11{id:'1'}) </v>
      </c>
      <c r="N12" s="4" t="str">
        <f t="shared" si="1"/>
        <v>create (a11)-[r11:dim{id:'rel15011', type:'kan_front', kr:'정면은… 칸이다', en:'is this many sections across', user:'lyndsey', date:'20170601', ref:'', ver:''}]-&gt;(b11)</v>
      </c>
      <c r="O12" s="4" t="s">
        <v>17</v>
      </c>
    </row>
    <row r="13" spans="1:15" x14ac:dyDescent="0.45">
      <c r="A13" s="4">
        <v>15012</v>
      </c>
      <c r="B13" s="4" t="s">
        <v>361</v>
      </c>
      <c r="C13" s="4" t="s">
        <v>362</v>
      </c>
      <c r="D13" s="4">
        <v>1</v>
      </c>
      <c r="E13" s="4" t="s">
        <v>534</v>
      </c>
      <c r="F13" s="4" t="s">
        <v>535</v>
      </c>
      <c r="G13" s="4" t="s">
        <v>533</v>
      </c>
      <c r="J13" s="4" t="s">
        <v>16</v>
      </c>
      <c r="K13" s="4">
        <v>20170601</v>
      </c>
      <c r="L13" s="4">
        <v>12</v>
      </c>
      <c r="M13" s="4" t="str">
        <f t="shared" si="0"/>
        <v xml:space="preserve">match (a12{id:'T000028'}) match (b12{id:'1'}) </v>
      </c>
      <c r="N13" s="4" t="str">
        <f t="shared" si="1"/>
        <v>create (a12)-[r12:dim{id:'rel15012', type:'kan_side', kr:'측면은…칸이다', en:'is this many sections deep', user:'lyndsey', date:'20170601', ref:'', ver:''}]-&gt;(b12)</v>
      </c>
      <c r="O13" s="4" t="s">
        <v>17</v>
      </c>
    </row>
    <row r="14" spans="1:15" x14ac:dyDescent="0.45">
      <c r="A14" s="4">
        <v>15013</v>
      </c>
      <c r="B14" s="4" t="s">
        <v>323</v>
      </c>
      <c r="C14" s="4" t="s">
        <v>324</v>
      </c>
      <c r="D14" s="4">
        <v>5</v>
      </c>
      <c r="E14" s="7" t="s">
        <v>270</v>
      </c>
      <c r="F14" s="4" t="s">
        <v>271</v>
      </c>
      <c r="G14" s="4" t="s">
        <v>513</v>
      </c>
      <c r="J14" s="4" t="s">
        <v>16</v>
      </c>
      <c r="K14" s="4">
        <v>20170601</v>
      </c>
      <c r="L14" s="4">
        <v>13</v>
      </c>
      <c r="M14" s="4" t="str">
        <f t="shared" si="0"/>
        <v xml:space="preserve">match (a13{id:'T000021'}) match (b13{id:'5'}) </v>
      </c>
      <c r="N14" s="4" t="str">
        <f t="shared" si="1"/>
        <v>create (a13)-[r13:dim{id:'rel15013', type:'kan_front', kr:'정면은… 칸이다', en:'is this many sections across', user:'lyndsey', date:'20170601', ref:'', ver:''}]-&gt;(b13)</v>
      </c>
      <c r="O14" s="4" t="s">
        <v>17</v>
      </c>
    </row>
    <row r="15" spans="1:15" x14ac:dyDescent="0.45">
      <c r="A15" s="4">
        <v>15014</v>
      </c>
      <c r="B15" s="4" t="s">
        <v>312</v>
      </c>
      <c r="C15" s="4" t="s">
        <v>313</v>
      </c>
      <c r="D15" s="4">
        <v>1</v>
      </c>
      <c r="E15" s="7" t="s">
        <v>270</v>
      </c>
      <c r="F15" s="4" t="s">
        <v>271</v>
      </c>
      <c r="G15" s="4" t="s">
        <v>513</v>
      </c>
      <c r="J15" s="4" t="s">
        <v>16</v>
      </c>
      <c r="K15" s="4">
        <v>20170601</v>
      </c>
      <c r="L15" s="4">
        <v>14</v>
      </c>
      <c r="M15" s="4" t="str">
        <f t="shared" si="0"/>
        <v xml:space="preserve">match (a14{id:'T000024'}) match (b14{id:'1'}) </v>
      </c>
      <c r="N15" s="4" t="str">
        <f t="shared" si="1"/>
        <v>create (a14)-[r14:dim{id:'rel15014', type:'kan_front', kr:'정면은… 칸이다', en:'is this many sections across', user:'lyndsey', date:'20170601', ref:'', ver:''}]-&gt;(b14)</v>
      </c>
      <c r="O15" s="4" t="s">
        <v>17</v>
      </c>
    </row>
    <row r="16" spans="1:15" x14ac:dyDescent="0.45">
      <c r="A16" s="4">
        <v>15015</v>
      </c>
      <c r="B16" s="4" t="s">
        <v>312</v>
      </c>
      <c r="C16" s="4" t="s">
        <v>313</v>
      </c>
      <c r="D16" s="4">
        <v>1</v>
      </c>
      <c r="E16" s="4" t="s">
        <v>534</v>
      </c>
      <c r="F16" s="4" t="s">
        <v>535</v>
      </c>
      <c r="G16" s="4" t="s">
        <v>533</v>
      </c>
      <c r="J16" s="4" t="s">
        <v>16</v>
      </c>
      <c r="K16" s="4">
        <v>20170601</v>
      </c>
      <c r="L16" s="4">
        <v>15</v>
      </c>
      <c r="M16" s="4" t="str">
        <f t="shared" si="0"/>
        <v xml:space="preserve">match (a15{id:'T000024'}) match (b15{id:'1'}) </v>
      </c>
      <c r="N16" s="4" t="str">
        <f t="shared" si="1"/>
        <v>create (a15)-[r15:dim{id:'rel15015', type:'kan_side', kr:'측면은…칸이다', en:'is this many sections deep', user:'lyndsey', date:'20170601', ref:'', ver:''}]-&gt;(b15)</v>
      </c>
      <c r="O16" s="4" t="s">
        <v>17</v>
      </c>
    </row>
    <row r="17" spans="1:15" x14ac:dyDescent="0.45">
      <c r="A17" s="4">
        <v>15016</v>
      </c>
      <c r="B17" s="4" t="s">
        <v>310</v>
      </c>
      <c r="C17" s="4" t="s">
        <v>311</v>
      </c>
      <c r="D17" s="4">
        <v>1</v>
      </c>
      <c r="E17" s="7" t="s">
        <v>270</v>
      </c>
      <c r="F17" s="4" t="s">
        <v>271</v>
      </c>
      <c r="G17" s="4" t="s">
        <v>513</v>
      </c>
      <c r="J17" s="4" t="s">
        <v>16</v>
      </c>
      <c r="K17" s="4">
        <v>20170601</v>
      </c>
      <c r="L17" s="4">
        <v>16</v>
      </c>
      <c r="M17" s="4" t="str">
        <f t="shared" si="0"/>
        <v xml:space="preserve">match (a16{id:'T000023'}) match (b16{id:'1'}) </v>
      </c>
      <c r="N17" s="4" t="str">
        <f t="shared" si="1"/>
        <v>create (a16)-[r16:dim{id:'rel15016', type:'kan_front', kr:'정면은… 칸이다', en:'is this many sections across', user:'lyndsey', date:'20170601', ref:'', ver:''}]-&gt;(b16)</v>
      </c>
      <c r="O17" s="4" t="s">
        <v>17</v>
      </c>
    </row>
    <row r="18" spans="1:15" x14ac:dyDescent="0.45">
      <c r="A18" s="4">
        <v>15017</v>
      </c>
      <c r="B18" s="4" t="s">
        <v>310</v>
      </c>
      <c r="C18" s="4" t="s">
        <v>311</v>
      </c>
      <c r="D18" s="4">
        <v>1</v>
      </c>
      <c r="E18" s="4" t="s">
        <v>534</v>
      </c>
      <c r="F18" s="4" t="s">
        <v>535</v>
      </c>
      <c r="G18" s="4" t="s">
        <v>533</v>
      </c>
      <c r="J18" s="4" t="s">
        <v>16</v>
      </c>
      <c r="K18" s="4">
        <v>20170601</v>
      </c>
      <c r="L18" s="4">
        <v>17</v>
      </c>
      <c r="M18" s="4" t="str">
        <f t="shared" si="0"/>
        <v xml:space="preserve">match (a17{id:'T000023'}) match (b17{id:'1'}) </v>
      </c>
      <c r="N18" s="4" t="str">
        <f t="shared" si="1"/>
        <v>create (a17)-[r17:dim{id:'rel15017', type:'kan_side', kr:'측면은…칸이다', en:'is this many sections deep', user:'lyndsey', date:'20170601', ref:'', ver:''}]-&gt;(b17)</v>
      </c>
      <c r="O18" s="4" t="s">
        <v>17</v>
      </c>
    </row>
    <row r="19" spans="1:15" x14ac:dyDescent="0.45">
      <c r="A19" s="4">
        <v>15018</v>
      </c>
      <c r="B19" s="4" t="s">
        <v>477</v>
      </c>
      <c r="C19" s="4" t="s">
        <v>536</v>
      </c>
      <c r="D19" s="4">
        <v>1</v>
      </c>
      <c r="E19" s="7" t="s">
        <v>270</v>
      </c>
      <c r="F19" s="4" t="s">
        <v>271</v>
      </c>
      <c r="G19" s="4" t="s">
        <v>513</v>
      </c>
      <c r="J19" s="4" t="s">
        <v>16</v>
      </c>
      <c r="K19" s="4">
        <v>20170601</v>
      </c>
      <c r="L19" s="4">
        <v>18</v>
      </c>
      <c r="M19" s="4" t="str">
        <f t="shared" si="0"/>
        <v xml:space="preserve">match (a18{id:'T000035'}) match (b18{id:'1'}) </v>
      </c>
      <c r="N19" s="4" t="str">
        <f t="shared" si="1"/>
        <v>create (a18)-[r18:dim{id:'rel15018', type:'kan_front', kr:'정면은… 칸이다', en:'is this many sections across', user:'lyndsey', date:'20170601', ref:'', ver:''}]-&gt;(b18)</v>
      </c>
      <c r="O19" s="4" t="s">
        <v>17</v>
      </c>
    </row>
    <row r="20" spans="1:15" x14ac:dyDescent="0.45">
      <c r="A20" s="4">
        <v>15019</v>
      </c>
      <c r="B20" s="4" t="s">
        <v>477</v>
      </c>
      <c r="C20" s="4" t="s">
        <v>536</v>
      </c>
      <c r="D20" s="4">
        <v>1</v>
      </c>
      <c r="E20" s="4" t="s">
        <v>534</v>
      </c>
      <c r="F20" s="4" t="s">
        <v>535</v>
      </c>
      <c r="G20" s="4" t="s">
        <v>533</v>
      </c>
      <c r="J20" s="4" t="s">
        <v>16</v>
      </c>
      <c r="K20" s="4">
        <v>20170601</v>
      </c>
      <c r="L20" s="4">
        <v>19</v>
      </c>
      <c r="M20" s="4" t="str">
        <f t="shared" si="0"/>
        <v xml:space="preserve">match (a19{id:'T000035'}) match (b19{id:'1'}) </v>
      </c>
      <c r="N20" s="4" t="str">
        <f t="shared" si="1"/>
        <v>create (a19)-[r19:dim{id:'rel15019', type:'kan_side', kr:'측면은…칸이다', en:'is this many sections deep', user:'lyndsey', date:'20170601', ref:'', ver:''}]-&gt;(b19)</v>
      </c>
      <c r="O20" s="4" t="s">
        <v>17</v>
      </c>
    </row>
    <row r="21" spans="1:15" x14ac:dyDescent="0.45">
      <c r="A21" s="4">
        <v>15020</v>
      </c>
      <c r="B21" s="4" t="s">
        <v>28</v>
      </c>
      <c r="C21" s="2" t="s">
        <v>441</v>
      </c>
      <c r="D21" s="4" t="s">
        <v>638</v>
      </c>
      <c r="E21" s="4" t="s">
        <v>633</v>
      </c>
      <c r="F21" s="4" t="s">
        <v>639</v>
      </c>
      <c r="G21" s="4" t="s">
        <v>779</v>
      </c>
      <c r="J21" s="4" t="s">
        <v>16</v>
      </c>
      <c r="K21" s="4">
        <v>20170601</v>
      </c>
      <c r="L21" s="4">
        <v>20</v>
      </c>
      <c r="M21" s="4" t="str">
        <f t="shared" si="0"/>
        <v xml:space="preserve">match (a20{id:'T000010'}) match (b20{id:'190cm'}) </v>
      </c>
      <c r="N21" s="4" t="str">
        <f t="shared" si="1"/>
        <v>create (a20)-[r20:dim{id:'rel15020', type:'height', kr:'높이', en:'has a height of', user:'lyndsey', date:'20170601', ref:'', ver:''}]-&gt;(b20)</v>
      </c>
      <c r="O21" s="4" t="s">
        <v>17</v>
      </c>
    </row>
    <row r="22" spans="1:15" x14ac:dyDescent="0.45">
      <c r="A22" s="4">
        <v>15021</v>
      </c>
      <c r="B22" s="4" t="s">
        <v>28</v>
      </c>
      <c r="C22" s="2" t="s">
        <v>441</v>
      </c>
      <c r="D22" s="4" t="s">
        <v>636</v>
      </c>
      <c r="E22" s="4" t="s">
        <v>634</v>
      </c>
      <c r="F22" s="4" t="s">
        <v>640</v>
      </c>
      <c r="G22" s="4" t="s">
        <v>780</v>
      </c>
      <c r="J22" s="4" t="s">
        <v>16</v>
      </c>
      <c r="K22" s="4">
        <v>20170601</v>
      </c>
      <c r="L22" s="4">
        <v>21</v>
      </c>
      <c r="M22" s="4" t="str">
        <f t="shared" si="0"/>
        <v xml:space="preserve">match (a21{id:'T000010'}) match (b21{id:'74cm'}) </v>
      </c>
      <c r="N22" s="4" t="str">
        <f t="shared" si="1"/>
        <v>create (a21)-[r21:dim{id:'rel15021', type:'width', kr:'폭', en:'has a width of', user:'lyndsey', date:'20170601', ref:'', ver:''}]-&gt;(b21)</v>
      </c>
      <c r="O22" s="4" t="s">
        <v>17</v>
      </c>
    </row>
    <row r="23" spans="1:15" x14ac:dyDescent="0.45">
      <c r="A23" s="4">
        <v>15022</v>
      </c>
      <c r="B23" s="4" t="s">
        <v>28</v>
      </c>
      <c r="C23" s="2" t="s">
        <v>441</v>
      </c>
      <c r="D23" s="4" t="s">
        <v>637</v>
      </c>
      <c r="E23" s="4" t="s">
        <v>635</v>
      </c>
      <c r="F23" s="4" t="s">
        <v>641</v>
      </c>
      <c r="G23" s="4" t="s">
        <v>781</v>
      </c>
      <c r="J23" s="4" t="s">
        <v>16</v>
      </c>
      <c r="K23" s="4">
        <v>20170601</v>
      </c>
      <c r="L23" s="4">
        <v>22</v>
      </c>
      <c r="M23" s="4" t="str">
        <f t="shared" si="0"/>
        <v xml:space="preserve">match (a22{id:'T000010'}) match (b22{id:'40cm'}) </v>
      </c>
      <c r="N23" s="4" t="str">
        <f t="shared" si="1"/>
        <v>create (a22)-[r22:dim{id:'rel15022', type:'depth', kr:'두깨', en:'has a depth of', user:'lyndsey', date:'20170601', ref:'', ver:''}]-&gt;(b22)</v>
      </c>
      <c r="O23" s="4" t="s">
        <v>17</v>
      </c>
    </row>
    <row r="24" spans="1:15" x14ac:dyDescent="0.45">
      <c r="A24" s="4">
        <v>15023</v>
      </c>
      <c r="B24" s="4" t="s">
        <v>746</v>
      </c>
      <c r="C24" s="4" t="s">
        <v>747</v>
      </c>
      <c r="D24" s="4">
        <v>1.5</v>
      </c>
      <c r="E24" s="7" t="s">
        <v>270</v>
      </c>
      <c r="F24" s="4" t="s">
        <v>271</v>
      </c>
      <c r="G24" s="4" t="s">
        <v>513</v>
      </c>
      <c r="J24" s="4" t="s">
        <v>16</v>
      </c>
      <c r="K24" s="4">
        <v>20170601</v>
      </c>
      <c r="L24" s="4">
        <v>23</v>
      </c>
      <c r="M24" s="4" t="str">
        <f t="shared" si="0"/>
        <v xml:space="preserve">match (a23{id:'TP000001'}) match (b23{id:'1.5'}) </v>
      </c>
      <c r="N24" s="4" t="str">
        <f t="shared" si="1"/>
        <v>create (a23)-[r23:dim{id:'rel15023', type:'kan_front', kr:'정면은… 칸이다', en:'is this many sections across', user:'lyndsey', date:'20170601', ref:'', ver:''}]-&gt;(b23)</v>
      </c>
      <c r="O24" s="4" t="s">
        <v>17</v>
      </c>
    </row>
    <row r="25" spans="1:15" x14ac:dyDescent="0.45">
      <c r="A25" s="4">
        <v>15024</v>
      </c>
      <c r="B25" s="4" t="s">
        <v>748</v>
      </c>
      <c r="C25" s="4" t="s">
        <v>749</v>
      </c>
      <c r="D25" s="4">
        <v>2</v>
      </c>
      <c r="E25" s="7" t="s">
        <v>270</v>
      </c>
      <c r="F25" s="4" t="s">
        <v>271</v>
      </c>
      <c r="G25" s="4" t="s">
        <v>513</v>
      </c>
      <c r="J25" s="4" t="s">
        <v>16</v>
      </c>
      <c r="K25" s="4">
        <v>20170601</v>
      </c>
      <c r="L25" s="4">
        <v>24</v>
      </c>
      <c r="M25" s="4" t="str">
        <f t="shared" si="0"/>
        <v xml:space="preserve">match (a24{id:'TP000002'}) match (b24{id:'2'}) </v>
      </c>
      <c r="N25" s="4" t="str">
        <f t="shared" si="1"/>
        <v>create (a24)-[r24:dim{id:'rel15024', type:'kan_front', kr:'정면은… 칸이다', en:'is this many sections across', user:'lyndsey', date:'20170601', ref:'', ver:''}]-&gt;(b24)</v>
      </c>
      <c r="O25" s="4" t="s">
        <v>17</v>
      </c>
    </row>
    <row r="26" spans="1:15" x14ac:dyDescent="0.45">
      <c r="A26" s="4">
        <v>15025</v>
      </c>
      <c r="B26" s="4" t="s">
        <v>750</v>
      </c>
      <c r="C26" s="4" t="s">
        <v>751</v>
      </c>
      <c r="D26" s="4">
        <v>2</v>
      </c>
      <c r="E26" s="7" t="s">
        <v>270</v>
      </c>
      <c r="F26" s="4" t="s">
        <v>271</v>
      </c>
      <c r="G26" s="4" t="s">
        <v>513</v>
      </c>
      <c r="J26" s="4" t="s">
        <v>16</v>
      </c>
      <c r="K26" s="4">
        <v>20170601</v>
      </c>
      <c r="L26" s="4">
        <v>25</v>
      </c>
      <c r="M26" s="4" t="str">
        <f t="shared" si="0"/>
        <v xml:space="preserve">match (a25{id:'TP000003'}) match (b25{id:'2'}) </v>
      </c>
      <c r="N26" s="4" t="str">
        <f t="shared" si="1"/>
        <v>create (a25)-[r25:dim{id:'rel15025', type:'kan_front', kr:'정면은… 칸이다', en:'is this many sections across', user:'lyndsey', date:'20170601', ref:'', ver:''}]-&gt;(b25)</v>
      </c>
      <c r="O26" s="4" t="s">
        <v>17</v>
      </c>
    </row>
    <row r="27" spans="1:15" x14ac:dyDescent="0.45">
      <c r="A27" s="4">
        <v>15026</v>
      </c>
      <c r="B27" s="4" t="s">
        <v>752</v>
      </c>
      <c r="C27" s="4" t="s">
        <v>753</v>
      </c>
      <c r="D27" s="4">
        <v>1</v>
      </c>
      <c r="E27" s="7" t="s">
        <v>270</v>
      </c>
      <c r="F27" s="4" t="s">
        <v>271</v>
      </c>
      <c r="G27" s="4" t="s">
        <v>513</v>
      </c>
      <c r="J27" s="4" t="s">
        <v>16</v>
      </c>
      <c r="K27" s="4">
        <v>20170601</v>
      </c>
      <c r="L27" s="4">
        <v>26</v>
      </c>
      <c r="M27" s="4" t="str">
        <f t="shared" si="0"/>
        <v xml:space="preserve">match (a26{id:'TP000004'}) match (b26{id:'1'}) </v>
      </c>
      <c r="N27" s="4" t="str">
        <f t="shared" si="1"/>
        <v>create (a26)-[r26:dim{id:'rel15026', type:'kan_front', kr:'정면은… 칸이다', en:'is this many sections across', user:'lyndsey', date:'20170601', ref:'', ver:''}]-&gt;(b26)</v>
      </c>
      <c r="O27" s="4" t="s">
        <v>17</v>
      </c>
    </row>
  </sheetData>
  <autoFilter ref="B1:N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19" workbookViewId="0">
      <selection activeCell="B38" sqref="B38:C38"/>
    </sheetView>
  </sheetViews>
  <sheetFormatPr defaultRowHeight="11.5" x14ac:dyDescent="0.3"/>
  <cols>
    <col min="1" max="2" width="8.7265625" style="5"/>
    <col min="3" max="3" width="17.08984375" style="5" customWidth="1"/>
    <col min="4" max="4" width="8.7265625" style="5"/>
    <col min="5" max="5" width="14.26953125" style="5" customWidth="1"/>
    <col min="6" max="6" width="12.81640625" style="5" customWidth="1"/>
    <col min="7" max="7" width="15.453125" style="5" customWidth="1"/>
    <col min="8" max="8" width="5.90625" style="5" customWidth="1"/>
    <col min="9" max="12" width="8.7265625" style="5"/>
    <col min="13" max="13" width="4.90625" style="5" customWidth="1"/>
    <col min="14" max="14" width="8.7265625" style="5"/>
    <col min="15" max="15" width="13" style="5" customWidth="1"/>
    <col min="16" max="16384" width="8.7265625" style="5"/>
  </cols>
  <sheetData>
    <row r="1" spans="1:17" s="1" customFormat="1" x14ac:dyDescent="0.45">
      <c r="A1" s="1" t="s">
        <v>807</v>
      </c>
      <c r="B1" s="1" t="s">
        <v>0</v>
      </c>
      <c r="D1" s="1" t="s">
        <v>1</v>
      </c>
      <c r="F1" s="1" t="s">
        <v>113</v>
      </c>
      <c r="G1" s="1" t="s">
        <v>238</v>
      </c>
      <c r="H1" s="1" t="s">
        <v>239</v>
      </c>
      <c r="I1" s="1" t="s">
        <v>240</v>
      </c>
      <c r="J1" s="1" t="s">
        <v>3</v>
      </c>
      <c r="K1" s="3" t="s">
        <v>247</v>
      </c>
      <c r="L1" s="3" t="s">
        <v>248</v>
      </c>
      <c r="M1" s="1" t="s">
        <v>6</v>
      </c>
      <c r="N1" s="3" t="s">
        <v>7</v>
      </c>
      <c r="O1" s="3" t="s">
        <v>8</v>
      </c>
      <c r="P1" s="3"/>
    </row>
    <row r="2" spans="1:17" s="2" customFormat="1" x14ac:dyDescent="0.3">
      <c r="A2" s="2">
        <v>16001</v>
      </c>
      <c r="B2" s="7" t="s">
        <v>143</v>
      </c>
      <c r="C2" s="7" t="s">
        <v>144</v>
      </c>
      <c r="D2" s="7" t="s">
        <v>184</v>
      </c>
      <c r="E2" s="7" t="s">
        <v>173</v>
      </c>
      <c r="F2" s="6" t="s">
        <v>182</v>
      </c>
      <c r="G2" s="6" t="s">
        <v>183</v>
      </c>
      <c r="K2" s="7" t="s">
        <v>16</v>
      </c>
      <c r="L2" s="7">
        <v>20170601</v>
      </c>
      <c r="M2" s="2">
        <v>1</v>
      </c>
      <c r="N2" s="4" t="str">
        <f>"match (a"&amp;M2&amp;"{id:'"&amp;B2&amp;"'}) "&amp;"match (b"&amp;M2&amp;"{id:'"&amp;D2&amp;"'}) "</f>
        <v xml:space="preserve">match (a1{id:'CT000109'}) match (b1{id:'CT000061'}) </v>
      </c>
      <c r="O2" s="4" t="str">
        <f>"create (a"&amp;M2&amp;")-[r"&amp;M2&amp;":part{id:'rel"&amp;A2&amp;"', type:'"&amp;F2&amp;"', kr:'"&amp;H2&amp;"', en:'"&amp;G2&amp;"', user:'"&amp;K2&amp;"', date:'"&amp;L2&amp;"', ref:'"&amp;I2&amp;"', ver:'"&amp;J2&amp;"'}]-&gt;(b"&amp;M2&amp;")"</f>
        <v>create (a1)-[r1:part{id:'rel16001', type:'isManifestationOf', kr:'', en:'is the manifestation of', user:'lyndsey', date:'20170601', ref:'', ver:''}]-&gt;(b1)</v>
      </c>
      <c r="P2" s="4" t="s">
        <v>17</v>
      </c>
      <c r="Q2" s="4"/>
    </row>
    <row r="3" spans="1:17" s="2" customFormat="1" x14ac:dyDescent="0.45">
      <c r="A3" s="2">
        <v>16002</v>
      </c>
      <c r="B3" s="4" t="s">
        <v>26</v>
      </c>
      <c r="C3" s="4" t="s">
        <v>27</v>
      </c>
      <c r="D3" s="4" t="s">
        <v>226</v>
      </c>
      <c r="E3" s="4" t="s">
        <v>227</v>
      </c>
      <c r="F3" s="2" t="s">
        <v>232</v>
      </c>
      <c r="G3" s="2" t="s">
        <v>233</v>
      </c>
      <c r="K3" s="7" t="s">
        <v>16</v>
      </c>
      <c r="L3" s="7">
        <v>20170601</v>
      </c>
      <c r="M3" s="2">
        <v>2</v>
      </c>
      <c r="N3" s="4" t="str">
        <f>"match (a"&amp;M3&amp;"{id:'"&amp;B3&amp;"'}) "&amp;"match (b"&amp;M3&amp;"{id:'"&amp;D3&amp;"'}) "</f>
        <v xml:space="preserve">match (a2{id:'T000008'}) match (b2{id:'T000009'}) </v>
      </c>
      <c r="O3" s="4" t="str">
        <f t="shared" ref="O3:O35" si="0">"create (a"&amp;M3&amp;")-[r"&amp;M3&amp;":part{id:'rel"&amp;A3&amp;"', type:'"&amp;F3&amp;"', kr:'"&amp;H3&amp;"', en:'"&amp;G3&amp;"', user:'"&amp;K3&amp;"', date:'"&amp;L3&amp;"', ref:'"&amp;I3&amp;"', ver:'"&amp;J3&amp;"'}]-&gt;(b"&amp;M3&amp;")"</f>
        <v>create (a2)-[r2:part{id:'rel16002', type:'hasPart', kr:'', en:'has part', user:'lyndsey', date:'20170601', ref:'', ver:''}]-&gt;(b2)</v>
      </c>
      <c r="P3" s="4" t="s">
        <v>17</v>
      </c>
      <c r="Q3" s="4"/>
    </row>
    <row r="4" spans="1:17" s="2" customFormat="1" x14ac:dyDescent="0.3">
      <c r="A4" s="2">
        <v>16003</v>
      </c>
      <c r="B4" s="4" t="s">
        <v>237</v>
      </c>
      <c r="C4" s="2" t="s">
        <v>220</v>
      </c>
      <c r="D4" s="4" t="s">
        <v>226</v>
      </c>
      <c r="E4" s="4" t="s">
        <v>227</v>
      </c>
      <c r="F4" s="6" t="s">
        <v>182</v>
      </c>
      <c r="G4" s="6" t="s">
        <v>183</v>
      </c>
      <c r="K4" s="7" t="s">
        <v>16</v>
      </c>
      <c r="L4" s="7">
        <v>20170601</v>
      </c>
      <c r="M4" s="2">
        <v>3</v>
      </c>
      <c r="N4" s="4" t="str">
        <f>"match (a"&amp;M4&amp;"{id:'"&amp;B4&amp;"'}) "&amp;"match (b"&amp;M4&amp;"{id:'"&amp;D4&amp;"'}) "</f>
        <v xml:space="preserve">match (a3{id:'VN000012'}) match (b3{id:'T000009'}) </v>
      </c>
      <c r="O4" s="4" t="str">
        <f t="shared" si="0"/>
        <v>create (a3)-[r3:part{id:'rel16003', type:'isManifestationOf', kr:'', en:'is the manifestation of', user:'lyndsey', date:'20170601', ref:'', ver:''}]-&gt;(b3)</v>
      </c>
      <c r="P4" s="4" t="s">
        <v>17</v>
      </c>
      <c r="Q4" s="4"/>
    </row>
    <row r="5" spans="1:17" x14ac:dyDescent="0.3">
      <c r="A5" s="2">
        <v>16004</v>
      </c>
      <c r="B5" s="4" t="s">
        <v>244</v>
      </c>
      <c r="C5" s="4" t="s">
        <v>37</v>
      </c>
      <c r="D5" s="4" t="s">
        <v>32</v>
      </c>
      <c r="E5" s="4" t="s">
        <v>320</v>
      </c>
      <c r="F5" s="2" t="s">
        <v>232</v>
      </c>
      <c r="G5" s="2" t="s">
        <v>233</v>
      </c>
      <c r="K5" s="7" t="s">
        <v>16</v>
      </c>
      <c r="L5" s="7">
        <v>20170601</v>
      </c>
      <c r="M5" s="2">
        <v>4</v>
      </c>
      <c r="N5" s="4" t="str">
        <f t="shared" ref="N5:N35" si="1">"match (a"&amp;M5&amp;"{id:'"&amp;B5&amp;"'}) "&amp;"match (b"&amp;M5&amp;"{id:'"&amp;D5&amp;"'}) "</f>
        <v xml:space="preserve">match (a4{id:'TC00005'}) match (b4{id:'T000017'}) </v>
      </c>
      <c r="O5" s="4" t="str">
        <f t="shared" si="0"/>
        <v>create (a4)-[r4:part{id:'rel16004', type:'hasPart', kr:'', en:'has part', user:'lyndsey', date:'20170601', ref:'', ver:''}]-&gt;(b4)</v>
      </c>
      <c r="P5" s="4" t="s">
        <v>17</v>
      </c>
      <c r="Q5" s="4"/>
    </row>
    <row r="6" spans="1:17" x14ac:dyDescent="0.3">
      <c r="A6" s="2">
        <v>16005</v>
      </c>
      <c r="B6" s="4" t="s">
        <v>317</v>
      </c>
      <c r="C6" s="4" t="s">
        <v>318</v>
      </c>
      <c r="D6" s="4" t="s">
        <v>479</v>
      </c>
      <c r="E6" s="4" t="s">
        <v>314</v>
      </c>
      <c r="F6" s="2" t="s">
        <v>232</v>
      </c>
      <c r="G6" s="2" t="s">
        <v>233</v>
      </c>
      <c r="K6" s="7" t="s">
        <v>16</v>
      </c>
      <c r="L6" s="7">
        <v>20170601</v>
      </c>
      <c r="M6" s="2">
        <v>5</v>
      </c>
      <c r="N6" s="4" t="str">
        <f t="shared" si="1"/>
        <v xml:space="preserve">match (a5{id:'T000027'}) match (b5{id:'T000036'}) </v>
      </c>
      <c r="O6" s="4" t="str">
        <f t="shared" si="0"/>
        <v>create (a5)-[r5:part{id:'rel16005', type:'hasPart', kr:'', en:'has part', user:'lyndsey', date:'20170601', ref:'', ver:''}]-&gt;(b5)</v>
      </c>
      <c r="P6" s="4" t="s">
        <v>17</v>
      </c>
      <c r="Q6" s="4"/>
    </row>
    <row r="7" spans="1:17" x14ac:dyDescent="0.3">
      <c r="A7" s="2">
        <v>16006</v>
      </c>
      <c r="B7" s="4" t="s">
        <v>245</v>
      </c>
      <c r="C7" s="4" t="s">
        <v>27</v>
      </c>
      <c r="D7" s="4" t="s">
        <v>36</v>
      </c>
      <c r="E7" s="4" t="s">
        <v>321</v>
      </c>
      <c r="F7" s="2" t="s">
        <v>232</v>
      </c>
      <c r="G7" s="2" t="s">
        <v>233</v>
      </c>
      <c r="K7" s="7" t="s">
        <v>16</v>
      </c>
      <c r="L7" s="7">
        <v>20170601</v>
      </c>
      <c r="M7" s="2">
        <v>6</v>
      </c>
      <c r="N7" s="4" t="str">
        <f t="shared" si="1"/>
        <v xml:space="preserve">match (a6{id:'TC00003'}) match (b6{id:'T000019'}) </v>
      </c>
      <c r="O7" s="4" t="str">
        <f t="shared" si="0"/>
        <v>create (a6)-[r6:part{id:'rel16006', type:'hasPart', kr:'', en:'has part', user:'lyndsey', date:'20170601', ref:'', ver:''}]-&gt;(b6)</v>
      </c>
      <c r="P7" s="4" t="s">
        <v>17</v>
      </c>
      <c r="Q7" s="4"/>
    </row>
    <row r="8" spans="1:17" x14ac:dyDescent="0.3">
      <c r="A8" s="2">
        <v>16007</v>
      </c>
      <c r="B8" s="4" t="s">
        <v>245</v>
      </c>
      <c r="C8" s="4" t="s">
        <v>27</v>
      </c>
      <c r="D8" s="4" t="s">
        <v>322</v>
      </c>
      <c r="E8" s="4" t="s">
        <v>272</v>
      </c>
      <c r="F8" s="2" t="s">
        <v>232</v>
      </c>
      <c r="G8" s="2" t="s">
        <v>233</v>
      </c>
      <c r="K8" s="7" t="s">
        <v>16</v>
      </c>
      <c r="L8" s="7">
        <v>20170601</v>
      </c>
      <c r="M8" s="2">
        <v>7</v>
      </c>
      <c r="N8" s="4" t="str">
        <f t="shared" si="1"/>
        <v xml:space="preserve">match (a7{id:'TC00003'}) match (b7{id:'T000020'}) </v>
      </c>
      <c r="O8" s="4" t="str">
        <f t="shared" si="0"/>
        <v>create (a7)-[r7:part{id:'rel16007', type:'hasPart', kr:'', en:'has part', user:'lyndsey', date:'20170601', ref:'', ver:''}]-&gt;(b7)</v>
      </c>
      <c r="P8" s="4" t="s">
        <v>17</v>
      </c>
      <c r="Q8" s="4"/>
    </row>
    <row r="9" spans="1:17" x14ac:dyDescent="0.3">
      <c r="A9" s="2">
        <v>16008</v>
      </c>
      <c r="B9" s="20" t="s">
        <v>245</v>
      </c>
      <c r="C9" s="20" t="s">
        <v>27</v>
      </c>
      <c r="D9" s="20" t="s">
        <v>323</v>
      </c>
      <c r="E9" s="20" t="s">
        <v>324</v>
      </c>
      <c r="F9" s="2" t="s">
        <v>232</v>
      </c>
      <c r="G9" s="2" t="s">
        <v>233</v>
      </c>
      <c r="K9" s="7" t="s">
        <v>16</v>
      </c>
      <c r="L9" s="7">
        <v>20170601</v>
      </c>
      <c r="M9" s="2">
        <v>8</v>
      </c>
      <c r="N9" s="4" t="str">
        <f t="shared" si="1"/>
        <v xml:space="preserve">match (a8{id:'TC00003'}) match (b8{id:'T000021'}) </v>
      </c>
      <c r="O9" s="4" t="str">
        <f t="shared" si="0"/>
        <v>create (a8)-[r8:part{id:'rel16008', type:'hasPart', kr:'', en:'has part', user:'lyndsey', date:'20170601', ref:'', ver:''}]-&gt;(b8)</v>
      </c>
      <c r="P9" s="4" t="s">
        <v>17</v>
      </c>
      <c r="Q9" s="4"/>
    </row>
    <row r="10" spans="1:17" x14ac:dyDescent="0.3">
      <c r="A10" s="2">
        <v>16009</v>
      </c>
      <c r="B10" s="4" t="s">
        <v>327</v>
      </c>
      <c r="C10" s="4" t="s">
        <v>277</v>
      </c>
      <c r="D10" s="4" t="s">
        <v>310</v>
      </c>
      <c r="E10" s="4" t="s">
        <v>311</v>
      </c>
      <c r="F10" s="2" t="s">
        <v>232</v>
      </c>
      <c r="G10" s="2" t="s">
        <v>233</v>
      </c>
      <c r="K10" s="7" t="s">
        <v>16</v>
      </c>
      <c r="L10" s="7">
        <v>20170601</v>
      </c>
      <c r="M10" s="2">
        <v>9</v>
      </c>
      <c r="N10" s="4" t="str">
        <f t="shared" si="1"/>
        <v xml:space="preserve">match (a9{id:'TC00006'}) match (b9{id:'T000023'}) </v>
      </c>
      <c r="O10" s="4" t="str">
        <f t="shared" si="0"/>
        <v>create (a9)-[r9:part{id:'rel16009', type:'hasPart', kr:'', en:'has part', user:'lyndsey', date:'20170601', ref:'', ver:''}]-&gt;(b9)</v>
      </c>
      <c r="P10" s="4" t="s">
        <v>17</v>
      </c>
      <c r="Q10" s="4"/>
    </row>
    <row r="11" spans="1:17" x14ac:dyDescent="0.3">
      <c r="A11" s="2">
        <v>16010</v>
      </c>
      <c r="B11" s="4" t="s">
        <v>327</v>
      </c>
      <c r="C11" s="4" t="s">
        <v>277</v>
      </c>
      <c r="D11" s="4" t="s">
        <v>312</v>
      </c>
      <c r="E11" s="4" t="s">
        <v>313</v>
      </c>
      <c r="F11" s="2" t="s">
        <v>232</v>
      </c>
      <c r="G11" s="2" t="s">
        <v>233</v>
      </c>
      <c r="K11" s="7" t="s">
        <v>16</v>
      </c>
      <c r="L11" s="7">
        <v>20170601</v>
      </c>
      <c r="M11" s="2">
        <v>10</v>
      </c>
      <c r="N11" s="4" t="str">
        <f t="shared" si="1"/>
        <v xml:space="preserve">match (a10{id:'TC00006'}) match (b10{id:'T000024'}) </v>
      </c>
      <c r="O11" s="4" t="str">
        <f t="shared" si="0"/>
        <v>create (a10)-[r10:part{id:'rel16010', type:'hasPart', kr:'', en:'has part', user:'lyndsey', date:'20170601', ref:'', ver:''}]-&gt;(b10)</v>
      </c>
      <c r="P11" s="4" t="s">
        <v>17</v>
      </c>
      <c r="Q11" s="4"/>
    </row>
    <row r="12" spans="1:17" x14ac:dyDescent="0.3">
      <c r="A12" s="2">
        <v>16011</v>
      </c>
      <c r="B12" s="4" t="s">
        <v>244</v>
      </c>
      <c r="C12" s="4" t="s">
        <v>37</v>
      </c>
      <c r="D12" s="4" t="s">
        <v>315</v>
      </c>
      <c r="E12" s="4" t="s">
        <v>316</v>
      </c>
      <c r="F12" s="2" t="s">
        <v>232</v>
      </c>
      <c r="G12" s="2" t="s">
        <v>233</v>
      </c>
      <c r="K12" s="7" t="s">
        <v>16</v>
      </c>
      <c r="L12" s="7">
        <v>20170601</v>
      </c>
      <c r="M12" s="2">
        <v>11</v>
      </c>
      <c r="N12" s="4" t="str">
        <f t="shared" si="1"/>
        <v xml:space="preserve">match (a11{id:'TC00005'}) match (b11{id:'T000025'}) </v>
      </c>
      <c r="O12" s="4" t="str">
        <f t="shared" si="0"/>
        <v>create (a11)-[r11:part{id:'rel16011', type:'hasPart', kr:'', en:'has part', user:'lyndsey', date:'20170601', ref:'', ver:''}]-&gt;(b11)</v>
      </c>
      <c r="P12" s="4" t="s">
        <v>17</v>
      </c>
      <c r="Q12" s="4"/>
    </row>
    <row r="13" spans="1:17" x14ac:dyDescent="0.3">
      <c r="A13" s="2">
        <v>16012</v>
      </c>
      <c r="B13" s="4" t="s">
        <v>317</v>
      </c>
      <c r="C13" s="4" t="s">
        <v>318</v>
      </c>
      <c r="D13" s="4" t="s">
        <v>308</v>
      </c>
      <c r="E13" s="4" t="s">
        <v>309</v>
      </c>
      <c r="F13" s="2" t="s">
        <v>232</v>
      </c>
      <c r="G13" s="2" t="s">
        <v>233</v>
      </c>
      <c r="K13" s="7" t="s">
        <v>16</v>
      </c>
      <c r="L13" s="7">
        <v>20170601</v>
      </c>
      <c r="M13" s="2">
        <v>12</v>
      </c>
      <c r="N13" s="4" t="str">
        <f t="shared" si="1"/>
        <v xml:space="preserve">match (a12{id:'T000027'}) match (b12{id:'T000026'}) </v>
      </c>
      <c r="O13" s="4" t="str">
        <f t="shared" si="0"/>
        <v>create (a12)-[r12:part{id:'rel16012', type:'hasPart', kr:'', en:'has part', user:'lyndsey', date:'20170601', ref:'', ver:''}]-&gt;(b12)</v>
      </c>
      <c r="P13" s="4" t="s">
        <v>17</v>
      </c>
      <c r="Q13" s="4"/>
    </row>
    <row r="14" spans="1:17" x14ac:dyDescent="0.3">
      <c r="A14" s="2">
        <v>16013</v>
      </c>
      <c r="B14" s="4" t="s">
        <v>327</v>
      </c>
      <c r="C14" s="4" t="s">
        <v>277</v>
      </c>
      <c r="D14" s="4" t="s">
        <v>317</v>
      </c>
      <c r="E14" s="4" t="s">
        <v>318</v>
      </c>
      <c r="F14" s="2" t="s">
        <v>232</v>
      </c>
      <c r="G14" s="2" t="s">
        <v>233</v>
      </c>
      <c r="K14" s="7" t="s">
        <v>16</v>
      </c>
      <c r="L14" s="7">
        <v>20170601</v>
      </c>
      <c r="M14" s="2">
        <v>13</v>
      </c>
      <c r="N14" s="4" t="str">
        <f t="shared" si="1"/>
        <v xml:space="preserve">match (a13{id:'TC00006'}) match (b13{id:'T000027'}) </v>
      </c>
      <c r="O14" s="4" t="str">
        <f t="shared" si="0"/>
        <v>create (a13)-[r13:part{id:'rel16013', type:'hasPart', kr:'', en:'has part', user:'lyndsey', date:'20170601', ref:'', ver:''}]-&gt;(b13)</v>
      </c>
      <c r="P14" s="4" t="s">
        <v>17</v>
      </c>
      <c r="Q14" s="4"/>
    </row>
    <row r="15" spans="1:17" x14ac:dyDescent="0.3">
      <c r="A15" s="2">
        <v>16014</v>
      </c>
      <c r="B15" s="4" t="s">
        <v>330</v>
      </c>
      <c r="C15" s="4" t="s">
        <v>331</v>
      </c>
      <c r="D15" s="4" t="s">
        <v>328</v>
      </c>
      <c r="E15" s="4" t="s">
        <v>329</v>
      </c>
      <c r="F15" s="2" t="s">
        <v>232</v>
      </c>
      <c r="G15" s="2" t="s">
        <v>233</v>
      </c>
      <c r="K15" s="7" t="s">
        <v>16</v>
      </c>
      <c r="L15" s="7">
        <v>20170601</v>
      </c>
      <c r="M15" s="2">
        <v>14</v>
      </c>
      <c r="N15" s="4" t="str">
        <f t="shared" si="1"/>
        <v xml:space="preserve">match (a14{id:'T000013'}) match (b14{id:'T000012'}) </v>
      </c>
      <c r="O15" s="4" t="str">
        <f t="shared" si="0"/>
        <v>create (a14)-[r14:part{id:'rel16014', type:'hasPart', kr:'', en:'has part', user:'lyndsey', date:'20170601', ref:'', ver:''}]-&gt;(b14)</v>
      </c>
      <c r="P15" s="4" t="s">
        <v>17</v>
      </c>
      <c r="Q15" s="4"/>
    </row>
    <row r="16" spans="1:17" x14ac:dyDescent="0.3">
      <c r="A16" s="2">
        <v>16015</v>
      </c>
      <c r="B16" s="4" t="s">
        <v>243</v>
      </c>
      <c r="C16" s="4" t="s">
        <v>23</v>
      </c>
      <c r="D16" s="4" t="s">
        <v>332</v>
      </c>
      <c r="E16" s="4" t="s">
        <v>333</v>
      </c>
      <c r="F16" s="2" t="s">
        <v>232</v>
      </c>
      <c r="G16" s="2" t="s">
        <v>233</v>
      </c>
      <c r="K16" s="7" t="s">
        <v>16</v>
      </c>
      <c r="L16" s="7">
        <v>20170601</v>
      </c>
      <c r="M16" s="2">
        <v>15</v>
      </c>
      <c r="N16" s="4" t="str">
        <f t="shared" si="1"/>
        <v xml:space="preserve">match (a15{id:'TC00002'}) match (b15{id:'T000014'}) </v>
      </c>
      <c r="O16" s="4" t="str">
        <f t="shared" si="0"/>
        <v>create (a15)-[r15:part{id:'rel16015', type:'hasPart', kr:'', en:'has part', user:'lyndsey', date:'20170601', ref:'', ver:''}]-&gt;(b15)</v>
      </c>
      <c r="P16" s="4" t="s">
        <v>17</v>
      </c>
      <c r="Q16" s="4"/>
    </row>
    <row r="17" spans="1:17" x14ac:dyDescent="0.3">
      <c r="A17" s="2">
        <v>16016</v>
      </c>
      <c r="B17" s="4" t="s">
        <v>243</v>
      </c>
      <c r="C17" s="4" t="s">
        <v>23</v>
      </c>
      <c r="D17" s="4" t="s">
        <v>334</v>
      </c>
      <c r="E17" s="4" t="s">
        <v>335</v>
      </c>
      <c r="F17" s="2" t="s">
        <v>232</v>
      </c>
      <c r="G17" s="2" t="s">
        <v>233</v>
      </c>
      <c r="K17" s="7" t="s">
        <v>16</v>
      </c>
      <c r="L17" s="7">
        <v>20170601</v>
      </c>
      <c r="M17" s="2">
        <v>16</v>
      </c>
      <c r="N17" s="4" t="str">
        <f t="shared" si="1"/>
        <v xml:space="preserve">match (a16{id:'TC00002'}) match (b16{id:'T000015'}) </v>
      </c>
      <c r="O17" s="4" t="str">
        <f t="shared" si="0"/>
        <v>create (a16)-[r16:part{id:'rel16016', type:'hasPart', kr:'', en:'has part', user:'lyndsey', date:'20170601', ref:'', ver:''}]-&gt;(b16)</v>
      </c>
      <c r="P17" s="4" t="s">
        <v>17</v>
      </c>
      <c r="Q17" s="4"/>
    </row>
    <row r="18" spans="1:17" x14ac:dyDescent="0.3">
      <c r="A18" s="2">
        <v>16017</v>
      </c>
      <c r="B18" s="4" t="s">
        <v>243</v>
      </c>
      <c r="C18" s="4" t="s">
        <v>23</v>
      </c>
      <c r="D18" s="4" t="s">
        <v>336</v>
      </c>
      <c r="E18" s="4" t="s">
        <v>337</v>
      </c>
      <c r="F18" s="2" t="s">
        <v>232</v>
      </c>
      <c r="G18" s="2" t="s">
        <v>233</v>
      </c>
      <c r="K18" s="7" t="s">
        <v>16</v>
      </c>
      <c r="L18" s="7">
        <v>20170601</v>
      </c>
      <c r="M18" s="2">
        <v>17</v>
      </c>
      <c r="N18" s="4" t="str">
        <f t="shared" si="1"/>
        <v xml:space="preserve">match (a17{id:'TC00002'}) match (b17{id:'T000016'}) </v>
      </c>
      <c r="O18" s="4" t="str">
        <f t="shared" si="0"/>
        <v>create (a17)-[r17:part{id:'rel16017', type:'hasPart', kr:'', en:'has part', user:'lyndsey', date:'20170601', ref:'', ver:''}]-&gt;(b17)</v>
      </c>
      <c r="P18" s="4" t="s">
        <v>17</v>
      </c>
      <c r="Q18" s="4"/>
    </row>
    <row r="19" spans="1:17" x14ac:dyDescent="0.3">
      <c r="A19" s="2">
        <v>16018</v>
      </c>
      <c r="B19" s="4" t="s">
        <v>243</v>
      </c>
      <c r="C19" s="4" t="s">
        <v>23</v>
      </c>
      <c r="D19" s="4" t="s">
        <v>500</v>
      </c>
      <c r="E19" s="4" t="s">
        <v>501</v>
      </c>
      <c r="F19" s="2" t="s">
        <v>232</v>
      </c>
      <c r="G19" s="2" t="s">
        <v>233</v>
      </c>
      <c r="K19" s="7" t="s">
        <v>16</v>
      </c>
      <c r="L19" s="7">
        <v>20170601</v>
      </c>
      <c r="M19" s="2">
        <v>18</v>
      </c>
      <c r="N19" s="4" t="str">
        <f t="shared" si="1"/>
        <v xml:space="preserve">match (a18{id:'TC00002'}) match (b18{id:'T000037'}) </v>
      </c>
      <c r="O19" s="4" t="str">
        <f t="shared" si="0"/>
        <v>create (a18)-[r18:part{id:'rel16018', type:'hasPart', kr:'', en:'has part', user:'lyndsey', date:'20170601', ref:'', ver:''}]-&gt;(b18)</v>
      </c>
      <c r="P19" s="4" t="s">
        <v>17</v>
      </c>
      <c r="Q19" s="4"/>
    </row>
    <row r="20" spans="1:17" x14ac:dyDescent="0.3">
      <c r="A20" s="2">
        <v>16019</v>
      </c>
      <c r="B20" s="4" t="s">
        <v>26</v>
      </c>
      <c r="C20" s="4" t="s">
        <v>27</v>
      </c>
      <c r="D20" s="4" t="s">
        <v>361</v>
      </c>
      <c r="E20" s="4" t="s">
        <v>362</v>
      </c>
      <c r="F20" s="2" t="s">
        <v>232</v>
      </c>
      <c r="G20" s="2" t="s">
        <v>233</v>
      </c>
      <c r="K20" s="7" t="s">
        <v>16</v>
      </c>
      <c r="L20" s="7">
        <v>20170601</v>
      </c>
      <c r="M20" s="2">
        <v>19</v>
      </c>
      <c r="N20" s="4" t="str">
        <f t="shared" si="1"/>
        <v xml:space="preserve">match (a19{id:'T000008'}) match (b19{id:'T000028'}) </v>
      </c>
      <c r="O20" s="4" t="str">
        <f t="shared" si="0"/>
        <v>create (a19)-[r19:part{id:'rel16019', type:'hasPart', kr:'', en:'has part', user:'lyndsey', date:'20170601', ref:'', ver:''}]-&gt;(b19)</v>
      </c>
      <c r="P20" s="4" t="s">
        <v>17</v>
      </c>
      <c r="Q20" s="4"/>
    </row>
    <row r="21" spans="1:17" x14ac:dyDescent="0.3">
      <c r="A21" s="2">
        <v>16020</v>
      </c>
      <c r="B21" s="4" t="s">
        <v>26</v>
      </c>
      <c r="C21" s="4" t="s">
        <v>27</v>
      </c>
      <c r="D21" s="4" t="s">
        <v>28</v>
      </c>
      <c r="E21" s="4" t="s">
        <v>29</v>
      </c>
      <c r="F21" s="2" t="s">
        <v>232</v>
      </c>
      <c r="G21" s="2" t="s">
        <v>233</v>
      </c>
      <c r="K21" s="7" t="s">
        <v>16</v>
      </c>
      <c r="L21" s="7">
        <v>20170601</v>
      </c>
      <c r="M21" s="2">
        <v>20</v>
      </c>
      <c r="N21" s="4" t="str">
        <f t="shared" si="1"/>
        <v xml:space="preserve">match (a20{id:'T000008'}) match (b20{id:'T000010'}) </v>
      </c>
      <c r="O21" s="4" t="str">
        <f t="shared" si="0"/>
        <v>create (a20)-[r20:part{id:'rel16020', type:'hasPart', kr:'', en:'has part', user:'lyndsey', date:'20170601', ref:'', ver:''}]-&gt;(b20)</v>
      </c>
      <c r="P21" s="4" t="s">
        <v>17</v>
      </c>
      <c r="Q21" s="4"/>
    </row>
    <row r="22" spans="1:17" x14ac:dyDescent="0.3">
      <c r="A22" s="19">
        <v>16021</v>
      </c>
      <c r="B22" s="23" t="s">
        <v>34</v>
      </c>
      <c r="C22" s="23" t="s">
        <v>35</v>
      </c>
      <c r="D22" s="20" t="s">
        <v>477</v>
      </c>
      <c r="E22" s="20" t="s">
        <v>448</v>
      </c>
      <c r="F22" s="19" t="s">
        <v>232</v>
      </c>
      <c r="G22" s="19" t="s">
        <v>233</v>
      </c>
      <c r="K22" s="7" t="s">
        <v>16</v>
      </c>
      <c r="L22" s="24">
        <v>20170601</v>
      </c>
      <c r="M22" s="2">
        <v>21</v>
      </c>
      <c r="N22" s="4" t="str">
        <f>"match (a"&amp;M22&amp;"{id:'"&amp;B22&amp;"'}) "&amp;"match (b"&amp;M22&amp;"{id:'"&amp;D22&amp;"'}) "</f>
        <v xml:space="preserve">match (a21{id:'T000018'}) match (b21{id:'T000035'}) </v>
      </c>
      <c r="O22" s="4" t="str">
        <f>"create (a"&amp;M22&amp;")-[r"&amp;M22&amp;":part{id:'rel"&amp;A22&amp;"', type:'"&amp;F22&amp;"', kr:'"&amp;H22&amp;"', en:'"&amp;G22&amp;"', user:'"&amp;K22&amp;"', date:'"&amp;L22&amp;"', ref:'"&amp;I22&amp;"', ver:'"&amp;J22&amp;"'}]-&gt;(b"&amp;M22&amp;")"</f>
        <v>create (a21)-[r21:part{id:'rel16021', type:'hasPart', kr:'', en:'has part', user:'lyndsey', date:'20170601', ref:'', ver:''}]-&gt;(b21)</v>
      </c>
      <c r="P22" s="4" t="s">
        <v>17</v>
      </c>
      <c r="Q22" s="4"/>
    </row>
    <row r="23" spans="1:17" x14ac:dyDescent="0.3">
      <c r="A23" s="2">
        <v>16022</v>
      </c>
      <c r="B23" s="4" t="s">
        <v>375</v>
      </c>
      <c r="C23" s="4" t="s">
        <v>33</v>
      </c>
      <c r="D23" s="4" t="s">
        <v>517</v>
      </c>
      <c r="E23" s="4" t="s">
        <v>518</v>
      </c>
      <c r="F23" s="2" t="s">
        <v>232</v>
      </c>
      <c r="G23" s="2" t="s">
        <v>233</v>
      </c>
      <c r="K23" s="7" t="s">
        <v>16</v>
      </c>
      <c r="L23" s="7">
        <v>20170601</v>
      </c>
      <c r="M23" s="2">
        <v>22</v>
      </c>
      <c r="N23" s="4" t="str">
        <f t="shared" si="1"/>
        <v xml:space="preserve">match (a22{id:'TC00007'}) match (b22{id:'T000039'}) </v>
      </c>
      <c r="O23" s="4" t="str">
        <f t="shared" si="0"/>
        <v>create (a22)-[r22:part{id:'rel16022', type:'hasPart', kr:'', en:'has part', user:'lyndsey', date:'20170601', ref:'', ver:''}]-&gt;(b22)</v>
      </c>
      <c r="P23" s="4" t="s">
        <v>17</v>
      </c>
      <c r="Q23" s="4"/>
    </row>
    <row r="24" spans="1:17" x14ac:dyDescent="0.3">
      <c r="A24" s="2">
        <v>16023</v>
      </c>
      <c r="B24" s="4" t="s">
        <v>375</v>
      </c>
      <c r="C24" s="4" t="s">
        <v>33</v>
      </c>
      <c r="D24" s="4" t="s">
        <v>515</v>
      </c>
      <c r="E24" s="4" t="s">
        <v>516</v>
      </c>
      <c r="F24" s="2" t="s">
        <v>232</v>
      </c>
      <c r="G24" s="2" t="s">
        <v>233</v>
      </c>
      <c r="K24" s="7" t="s">
        <v>16</v>
      </c>
      <c r="L24" s="7">
        <v>20170601</v>
      </c>
      <c r="M24" s="2">
        <v>23</v>
      </c>
      <c r="N24" s="4" t="str">
        <f t="shared" si="1"/>
        <v xml:space="preserve">match (a23{id:'TC00007'}) match (b23{id:'T000038'}) </v>
      </c>
      <c r="O24" s="4" t="str">
        <f t="shared" si="0"/>
        <v>create (a23)-[r23:part{id:'rel16023', type:'hasPart', kr:'', en:'has part', user:'lyndsey', date:'20170601', ref:'', ver:''}]-&gt;(b23)</v>
      </c>
      <c r="P24" s="4" t="s">
        <v>17</v>
      </c>
      <c r="Q24" s="4"/>
    </row>
    <row r="25" spans="1:17" x14ac:dyDescent="0.3">
      <c r="A25" s="2">
        <v>16024</v>
      </c>
      <c r="B25" s="4" t="s">
        <v>375</v>
      </c>
      <c r="C25" s="4" t="s">
        <v>33</v>
      </c>
      <c r="D25" s="4" t="s">
        <v>519</v>
      </c>
      <c r="E25" s="4" t="s">
        <v>520</v>
      </c>
      <c r="F25" s="2" t="s">
        <v>232</v>
      </c>
      <c r="G25" s="2" t="s">
        <v>233</v>
      </c>
      <c r="K25" s="7" t="s">
        <v>16</v>
      </c>
      <c r="L25" s="7">
        <v>20170601</v>
      </c>
      <c r="M25" s="2">
        <v>24</v>
      </c>
      <c r="N25" s="4" t="str">
        <f t="shared" si="1"/>
        <v xml:space="preserve">match (a24{id:'TC00007'}) match (b24{id:'T000040'}) </v>
      </c>
      <c r="O25" s="4" t="str">
        <f t="shared" si="0"/>
        <v>create (a24)-[r24:part{id:'rel16024', type:'hasPart', kr:'', en:'has part', user:'lyndsey', date:'20170601', ref:'', ver:''}]-&gt;(b24)</v>
      </c>
      <c r="P25" s="4" t="s">
        <v>17</v>
      </c>
      <c r="Q25" s="4"/>
    </row>
    <row r="26" spans="1:17" x14ac:dyDescent="0.3">
      <c r="A26" s="2">
        <v>16025</v>
      </c>
      <c r="B26" s="4" t="s">
        <v>375</v>
      </c>
      <c r="C26" s="4" t="s">
        <v>33</v>
      </c>
      <c r="D26" s="4" t="s">
        <v>522</v>
      </c>
      <c r="E26" s="4" t="s">
        <v>523</v>
      </c>
      <c r="F26" s="2" t="s">
        <v>232</v>
      </c>
      <c r="G26" s="2" t="s">
        <v>233</v>
      </c>
      <c r="K26" s="7" t="s">
        <v>16</v>
      </c>
      <c r="L26" s="7">
        <v>20170601</v>
      </c>
      <c r="M26" s="2">
        <v>25</v>
      </c>
      <c r="N26" s="4" t="str">
        <f t="shared" si="1"/>
        <v xml:space="preserve">match (a25{id:'TC00007'}) match (b25{id:'T000043'}) </v>
      </c>
      <c r="O26" s="4" t="str">
        <f t="shared" si="0"/>
        <v>create (a25)-[r25:part{id:'rel16025', type:'hasPart', kr:'', en:'has part', user:'lyndsey', date:'20170601', ref:'', ver:''}]-&gt;(b25)</v>
      </c>
      <c r="P26" s="4" t="s">
        <v>17</v>
      </c>
      <c r="Q26" s="4"/>
    </row>
    <row r="27" spans="1:17" x14ac:dyDescent="0.3">
      <c r="A27" s="2">
        <v>16026</v>
      </c>
      <c r="B27" s="4" t="s">
        <v>375</v>
      </c>
      <c r="C27" s="4" t="s">
        <v>33</v>
      </c>
      <c r="D27" s="4" t="s">
        <v>521</v>
      </c>
      <c r="E27" s="4" t="s">
        <v>470</v>
      </c>
      <c r="F27" s="2" t="s">
        <v>232</v>
      </c>
      <c r="G27" s="2" t="s">
        <v>233</v>
      </c>
      <c r="K27" s="7" t="s">
        <v>16</v>
      </c>
      <c r="L27" s="7">
        <v>20170601</v>
      </c>
      <c r="M27" s="2">
        <v>26</v>
      </c>
      <c r="N27" s="4" t="str">
        <f t="shared" si="1"/>
        <v xml:space="preserve">match (a26{id:'TC00007'}) match (b26{id:'T000041'}) </v>
      </c>
      <c r="O27" s="4" t="str">
        <f t="shared" si="0"/>
        <v>create (a26)-[r26:part{id:'rel16026', type:'hasPart', kr:'', en:'has part', user:'lyndsey', date:'20170601', ref:'', ver:''}]-&gt;(b26)</v>
      </c>
      <c r="P27" s="4" t="s">
        <v>17</v>
      </c>
      <c r="Q27" s="4"/>
    </row>
    <row r="28" spans="1:17" x14ac:dyDescent="0.3">
      <c r="A28" s="2">
        <v>16027</v>
      </c>
      <c r="B28" s="4" t="s">
        <v>375</v>
      </c>
      <c r="C28" s="4" t="s">
        <v>33</v>
      </c>
      <c r="D28" s="4" t="s">
        <v>511</v>
      </c>
      <c r="E28" s="4" t="s">
        <v>512</v>
      </c>
      <c r="F28" s="2" t="s">
        <v>232</v>
      </c>
      <c r="G28" s="2" t="s">
        <v>233</v>
      </c>
      <c r="K28" s="7" t="s">
        <v>16</v>
      </c>
      <c r="L28" s="7">
        <v>20170601</v>
      </c>
      <c r="M28" s="2">
        <v>27</v>
      </c>
      <c r="N28" s="4" t="str">
        <f t="shared" si="1"/>
        <v xml:space="preserve">match (a27{id:'TC00007'}) match (b27{id:'T000042'}) </v>
      </c>
      <c r="O28" s="4" t="str">
        <f t="shared" si="0"/>
        <v>create (a27)-[r27:part{id:'rel16027', type:'hasPart', kr:'', en:'has part', user:'lyndsey', date:'20170601', ref:'', ver:''}]-&gt;(b27)</v>
      </c>
      <c r="P28" s="4" t="s">
        <v>17</v>
      </c>
      <c r="Q28" s="4"/>
    </row>
    <row r="29" spans="1:17" x14ac:dyDescent="0.3">
      <c r="A29" s="2">
        <v>16028</v>
      </c>
      <c r="B29" s="4" t="s">
        <v>315</v>
      </c>
      <c r="C29" s="2" t="s">
        <v>316</v>
      </c>
      <c r="D29" s="4" t="s">
        <v>593</v>
      </c>
      <c r="E29" s="2" t="s">
        <v>592</v>
      </c>
      <c r="F29" s="6" t="s">
        <v>182</v>
      </c>
      <c r="G29" s="6" t="s">
        <v>183</v>
      </c>
      <c r="K29" s="7" t="s">
        <v>16</v>
      </c>
      <c r="L29" s="7">
        <v>20170601</v>
      </c>
      <c r="M29" s="2">
        <v>28</v>
      </c>
      <c r="N29" s="4" t="str">
        <f t="shared" si="1"/>
        <v xml:space="preserve">match (a28{id:'T000025'}) match (b28{id:'IL000005'}) </v>
      </c>
      <c r="O29" s="4" t="str">
        <f t="shared" si="0"/>
        <v>create (a28)-[r28:part{id:'rel16028', type:'isManifestationOf', kr:'', en:'is the manifestation of', user:'lyndsey', date:'20170601', ref:'', ver:''}]-&gt;(b28)</v>
      </c>
      <c r="P29" s="4" t="s">
        <v>17</v>
      </c>
      <c r="Q29" s="4"/>
    </row>
    <row r="30" spans="1:17" x14ac:dyDescent="0.3">
      <c r="A30" s="2">
        <v>16029</v>
      </c>
      <c r="B30" s="4" t="s">
        <v>614</v>
      </c>
      <c r="C30" s="4" t="s">
        <v>615</v>
      </c>
      <c r="D30" s="4" t="s">
        <v>610</v>
      </c>
      <c r="E30" s="4" t="s">
        <v>611</v>
      </c>
      <c r="F30" s="2" t="s">
        <v>616</v>
      </c>
      <c r="G30" s="2" t="s">
        <v>617</v>
      </c>
      <c r="K30" s="7" t="s">
        <v>16</v>
      </c>
      <c r="L30" s="7">
        <v>20170601</v>
      </c>
      <c r="M30" s="2">
        <v>29</v>
      </c>
      <c r="N30" s="4" t="str">
        <f t="shared" si="1"/>
        <v xml:space="preserve">match (a29{id:'II000004'}) match (b29{id:'CT000069'}) </v>
      </c>
      <c r="O30" s="4" t="str">
        <f t="shared" si="0"/>
        <v>create (a29)-[r29:part{id:'rel16029', type:'hasOffice', kr:'', en:'has office', user:'lyndsey', date:'20170601', ref:'', ver:''}]-&gt;(b29)</v>
      </c>
      <c r="P30" s="4" t="s">
        <v>17</v>
      </c>
      <c r="Q30" s="4"/>
    </row>
    <row r="31" spans="1:17" x14ac:dyDescent="0.3">
      <c r="A31" s="2">
        <v>16030</v>
      </c>
      <c r="B31" s="4" t="s">
        <v>619</v>
      </c>
      <c r="C31" s="2" t="s">
        <v>618</v>
      </c>
      <c r="D31" s="4" t="s">
        <v>11</v>
      </c>
      <c r="E31" s="4" t="s">
        <v>12</v>
      </c>
      <c r="F31" s="2" t="s">
        <v>616</v>
      </c>
      <c r="G31" s="2" t="s">
        <v>617</v>
      </c>
      <c r="K31" s="7" t="s">
        <v>16</v>
      </c>
      <c r="L31" s="7">
        <v>20170601</v>
      </c>
      <c r="M31" s="2">
        <v>30</v>
      </c>
      <c r="N31" s="4" t="str">
        <f t="shared" si="1"/>
        <v xml:space="preserve">match (a30{id:'II000007'}) match (b30{id:'CT000097'}) </v>
      </c>
      <c r="O31" s="4" t="str">
        <f t="shared" si="0"/>
        <v>create (a30)-[r30:part{id:'rel16030', type:'hasOffice', kr:'', en:'has office', user:'lyndsey', date:'20170601', ref:'', ver:''}]-&gt;(b30)</v>
      </c>
      <c r="P31" s="4" t="s">
        <v>17</v>
      </c>
      <c r="Q31" s="4"/>
    </row>
    <row r="32" spans="1:17" x14ac:dyDescent="0.3">
      <c r="A32" s="2">
        <v>16031</v>
      </c>
      <c r="B32" s="4" t="s">
        <v>612</v>
      </c>
      <c r="C32" s="4" t="s">
        <v>613</v>
      </c>
      <c r="D32" s="4" t="s">
        <v>602</v>
      </c>
      <c r="E32" s="4" t="s">
        <v>603</v>
      </c>
      <c r="F32" s="2" t="s">
        <v>616</v>
      </c>
      <c r="G32" s="2" t="s">
        <v>617</v>
      </c>
      <c r="K32" s="7" t="s">
        <v>16</v>
      </c>
      <c r="L32" s="7">
        <v>20170601</v>
      </c>
      <c r="M32" s="2">
        <v>31</v>
      </c>
      <c r="N32" s="4" t="str">
        <f t="shared" si="1"/>
        <v xml:space="preserve">match (a31{id:'II000003'}) match (b31{id:'CT000098'}) </v>
      </c>
      <c r="O32" s="4" t="str">
        <f t="shared" si="0"/>
        <v>create (a31)-[r31:part{id:'rel16031', type:'hasOffice', kr:'', en:'has office', user:'lyndsey', date:'20170601', ref:'', ver:''}]-&gt;(b31)</v>
      </c>
      <c r="P32" s="4" t="s">
        <v>17</v>
      </c>
      <c r="Q32" s="4"/>
    </row>
    <row r="33" spans="1:17" x14ac:dyDescent="0.3">
      <c r="A33" s="2">
        <v>16032</v>
      </c>
      <c r="B33" s="4" t="s">
        <v>28</v>
      </c>
      <c r="C33" s="2" t="s">
        <v>441</v>
      </c>
      <c r="D33" s="4" t="s">
        <v>627</v>
      </c>
      <c r="E33" s="2" t="s">
        <v>622</v>
      </c>
      <c r="F33" s="6" t="s">
        <v>182</v>
      </c>
      <c r="G33" s="6" t="s">
        <v>183</v>
      </c>
      <c r="K33" s="7" t="s">
        <v>16</v>
      </c>
      <c r="L33" s="7">
        <v>20170601</v>
      </c>
      <c r="M33" s="2">
        <v>32</v>
      </c>
      <c r="N33" s="4" t="str">
        <f t="shared" si="1"/>
        <v xml:space="preserve">match (a32{id:'T000010'}) match (b32{id:'IL000006'}) </v>
      </c>
      <c r="O33" s="4" t="str">
        <f t="shared" si="0"/>
        <v>create (a32)-[r32:part{id:'rel16032', type:'isManifestationOf', kr:'', en:'is the manifestation of', user:'lyndsey', date:'20170601', ref:'', ver:''}]-&gt;(b32)</v>
      </c>
      <c r="P33" s="4" t="s">
        <v>17</v>
      </c>
      <c r="Q33" s="4"/>
    </row>
    <row r="34" spans="1:17" ht="23" x14ac:dyDescent="0.3">
      <c r="A34" s="2">
        <v>16033</v>
      </c>
      <c r="B34" s="4" t="s">
        <v>28</v>
      </c>
      <c r="C34" s="2" t="s">
        <v>441</v>
      </c>
      <c r="D34" s="4" t="s">
        <v>626</v>
      </c>
      <c r="E34" s="2" t="s">
        <v>623</v>
      </c>
      <c r="F34" s="2" t="s">
        <v>232</v>
      </c>
      <c r="G34" s="2" t="s">
        <v>233</v>
      </c>
      <c r="K34" s="7" t="s">
        <v>16</v>
      </c>
      <c r="L34" s="7">
        <v>20170601</v>
      </c>
      <c r="M34" s="2">
        <v>33</v>
      </c>
      <c r="N34" s="4" t="str">
        <f t="shared" si="1"/>
        <v xml:space="preserve">match (a33{id:'T000010'}) match (b33{id:'T000044'}) </v>
      </c>
      <c r="O34" s="4" t="str">
        <f t="shared" si="0"/>
        <v>create (a33)-[r33:part{id:'rel16033', type:'hasPart', kr:'', en:'has part', user:'lyndsey', date:'20170601', ref:'', ver:''}]-&gt;(b33)</v>
      </c>
      <c r="P34" s="4" t="s">
        <v>17</v>
      </c>
      <c r="Q34" s="4"/>
    </row>
    <row r="35" spans="1:17" x14ac:dyDescent="0.3">
      <c r="A35" s="2">
        <v>16034</v>
      </c>
      <c r="B35" s="4" t="s">
        <v>818</v>
      </c>
      <c r="C35" s="4" t="s">
        <v>819</v>
      </c>
      <c r="D35" s="4" t="s">
        <v>529</v>
      </c>
      <c r="E35" s="4" t="s">
        <v>530</v>
      </c>
      <c r="F35" s="6" t="s">
        <v>182</v>
      </c>
      <c r="G35" s="6" t="s">
        <v>183</v>
      </c>
      <c r="K35" s="7" t="s">
        <v>16</v>
      </c>
      <c r="L35" s="7">
        <v>20170601</v>
      </c>
      <c r="M35" s="5">
        <v>34</v>
      </c>
      <c r="N35" s="5" t="str">
        <f t="shared" si="1"/>
        <v xml:space="preserve">match (a34{id:'CT000128'}) match (b34{id:'CT000127'}) </v>
      </c>
      <c r="O35" s="4" t="str">
        <f t="shared" si="0"/>
        <v>create (a34)-[r34:part{id:'rel16034', type:'isManifestationOf', kr:'', en:'is the manifestation of', user:'lyndsey', date:'20170601', ref:'', ver:''}]-&gt;(b34)</v>
      </c>
      <c r="P35" s="4" t="s">
        <v>17</v>
      </c>
    </row>
    <row r="36" spans="1:17" x14ac:dyDescent="0.3">
      <c r="A36" s="22">
        <v>16035</v>
      </c>
      <c r="B36" s="4" t="s">
        <v>244</v>
      </c>
      <c r="C36" s="4" t="s">
        <v>37</v>
      </c>
      <c r="D36" s="21" t="s">
        <v>475</v>
      </c>
      <c r="E36" s="21" t="s">
        <v>476</v>
      </c>
      <c r="F36" s="22" t="s">
        <v>232</v>
      </c>
      <c r="G36" s="22" t="s">
        <v>233</v>
      </c>
      <c r="K36" s="24" t="s">
        <v>16</v>
      </c>
      <c r="L36" s="24">
        <v>20170601</v>
      </c>
      <c r="M36" s="25">
        <v>35</v>
      </c>
      <c r="N36" s="25" t="str">
        <f t="shared" ref="N36:N37" si="2">"match (a"&amp;M36&amp;"{id:'"&amp;B36&amp;"'}) "&amp;"match (b"&amp;M36&amp;"{id:'"&amp;D36&amp;"'}) "</f>
        <v xml:space="preserve">match (a35{id:'TC00005'}) match (b35{id:'T000034'}) </v>
      </c>
      <c r="O36" s="23" t="str">
        <f t="shared" ref="O36:O37" si="3">"create (a"&amp;M36&amp;")-[r"&amp;M36&amp;":part{id:'rel"&amp;A36&amp;"', type:'"&amp;F36&amp;"', kr:'"&amp;H36&amp;"', en:'"&amp;G36&amp;"', user:'"&amp;K36&amp;"', date:'"&amp;L36&amp;"', ref:'"&amp;I36&amp;"', ver:'"&amp;J36&amp;"'}]-&gt;(b"&amp;M36&amp;")"</f>
        <v>create (a35)-[r35:part{id:'rel16035', type:'hasPart', kr:'', en:'has part', user:'lyndsey', date:'20170601', ref:'', ver:''}]-&gt;(b35)</v>
      </c>
      <c r="P36" s="23" t="s">
        <v>17</v>
      </c>
    </row>
    <row r="37" spans="1:17" x14ac:dyDescent="0.3">
      <c r="A37" s="19">
        <v>16036</v>
      </c>
      <c r="B37" s="20" t="s">
        <v>34</v>
      </c>
      <c r="C37" s="20" t="s">
        <v>35</v>
      </c>
      <c r="D37" s="31" t="s">
        <v>826</v>
      </c>
      <c r="E37" s="31" t="s">
        <v>827</v>
      </c>
      <c r="F37" s="26" t="s">
        <v>232</v>
      </c>
      <c r="G37" s="26" t="s">
        <v>233</v>
      </c>
      <c r="K37" s="33" t="s">
        <v>16</v>
      </c>
      <c r="L37" s="33">
        <v>20170601</v>
      </c>
      <c r="M37" s="26">
        <v>36</v>
      </c>
      <c r="N37" s="25" t="str">
        <f t="shared" si="2"/>
        <v xml:space="preserve">match (a36{id:'T000018'}) match (b36{id:'TP000006'}) </v>
      </c>
      <c r="O37" s="31" t="str">
        <f t="shared" si="3"/>
        <v>create (a36)-[r36:part{id:'rel16036', type:'hasPart', kr:'', en:'has part', user:'lyndsey', date:'20170601', ref:'', ver:''}]-&gt;(b36)</v>
      </c>
      <c r="P37" s="31" t="s">
        <v>17</v>
      </c>
    </row>
    <row r="38" spans="1:17" x14ac:dyDescent="0.3">
      <c r="A38" s="26">
        <v>16037</v>
      </c>
      <c r="B38" s="31" t="s">
        <v>34</v>
      </c>
      <c r="C38" s="31" t="s">
        <v>35</v>
      </c>
      <c r="D38" s="31" t="s">
        <v>828</v>
      </c>
      <c r="E38" s="31" t="s">
        <v>829</v>
      </c>
      <c r="F38" s="26" t="s">
        <v>232</v>
      </c>
      <c r="G38" s="26" t="s">
        <v>233</v>
      </c>
      <c r="K38" s="33" t="s">
        <v>16</v>
      </c>
      <c r="L38" s="33">
        <v>20170601</v>
      </c>
      <c r="M38" s="25">
        <v>37</v>
      </c>
      <c r="N38" s="25" t="str">
        <f t="shared" ref="N38:N40" si="4">"match (a"&amp;M38&amp;"{id:'"&amp;B38&amp;"'}) "&amp;"match (b"&amp;M38&amp;"{id:'"&amp;D38&amp;"'}) "</f>
        <v xml:space="preserve">match (a37{id:'T000018'}) match (b37{id:'TP000007'}) </v>
      </c>
      <c r="O38" s="31" t="str">
        <f t="shared" ref="O38:O40" si="5">"create (a"&amp;M38&amp;")-[r"&amp;M38&amp;":part{id:'rel"&amp;A38&amp;"', type:'"&amp;F38&amp;"', kr:'"&amp;H38&amp;"', en:'"&amp;G38&amp;"', user:'"&amp;K38&amp;"', date:'"&amp;L38&amp;"', ref:'"&amp;I38&amp;"', ver:'"&amp;J38&amp;"'}]-&gt;(b"&amp;M38&amp;")"</f>
        <v>create (a37)-[r37:part{id:'rel16037', type:'hasPart', kr:'', en:'has part', user:'lyndsey', date:'20170601', ref:'', ver:''}]-&gt;(b37)</v>
      </c>
      <c r="P38" s="31" t="s">
        <v>17</v>
      </c>
    </row>
    <row r="39" spans="1:17" x14ac:dyDescent="0.3">
      <c r="A39" s="26">
        <v>16038</v>
      </c>
      <c r="B39" s="31" t="s">
        <v>34</v>
      </c>
      <c r="C39" s="31" t="s">
        <v>35</v>
      </c>
      <c r="D39" s="31" t="s">
        <v>830</v>
      </c>
      <c r="E39" s="31" t="s">
        <v>831</v>
      </c>
      <c r="F39" s="26" t="s">
        <v>232</v>
      </c>
      <c r="G39" s="26" t="s">
        <v>233</v>
      </c>
      <c r="K39" s="33" t="s">
        <v>16</v>
      </c>
      <c r="L39" s="33">
        <v>20170601</v>
      </c>
      <c r="M39" s="25">
        <v>38</v>
      </c>
      <c r="N39" s="25" t="str">
        <f t="shared" si="4"/>
        <v xml:space="preserve">match (a38{id:'T000018'}) match (b38{id:'TP000008'}) </v>
      </c>
      <c r="O39" s="31" t="str">
        <f t="shared" si="5"/>
        <v>create (a38)-[r38:part{id:'rel16038', type:'hasPart', kr:'', en:'has part', user:'lyndsey', date:'20170601', ref:'', ver:''}]-&gt;(b38)</v>
      </c>
      <c r="P39" s="31" t="s">
        <v>17</v>
      </c>
    </row>
    <row r="40" spans="1:17" x14ac:dyDescent="0.3">
      <c r="A40" s="26">
        <v>16039</v>
      </c>
      <c r="B40" s="31" t="s">
        <v>826</v>
      </c>
      <c r="C40" s="31" t="s">
        <v>827</v>
      </c>
      <c r="D40" s="31" t="s">
        <v>834</v>
      </c>
      <c r="E40" s="31" t="s">
        <v>835</v>
      </c>
      <c r="F40" s="26" t="s">
        <v>232</v>
      </c>
      <c r="G40" s="26" t="s">
        <v>233</v>
      </c>
      <c r="K40" s="33" t="s">
        <v>16</v>
      </c>
      <c r="L40" s="33">
        <v>20170601</v>
      </c>
      <c r="M40" s="26">
        <v>39</v>
      </c>
      <c r="N40" s="25" t="str">
        <f t="shared" si="4"/>
        <v xml:space="preserve">match (a39{id:'TP000006'}) match (b39{id:'IL000008'}) </v>
      </c>
      <c r="O40" s="31" t="str">
        <f t="shared" si="5"/>
        <v>create (a39)-[r39:part{id:'rel16039', type:'hasPart', kr:'', en:'has part', user:'lyndsey', date:'20170601', ref:'', ver:''}]-&gt;(b39)</v>
      </c>
      <c r="P40" s="31" t="s">
        <v>17</v>
      </c>
    </row>
    <row r="41" spans="1:17" x14ac:dyDescent="0.3">
      <c r="A41" s="26">
        <v>16040</v>
      </c>
      <c r="B41" s="31" t="s">
        <v>34</v>
      </c>
      <c r="C41" s="31" t="s">
        <v>35</v>
      </c>
      <c r="D41" s="31" t="s">
        <v>836</v>
      </c>
      <c r="E41" s="31" t="s">
        <v>837</v>
      </c>
      <c r="F41" s="26" t="s">
        <v>232</v>
      </c>
      <c r="G41" s="26" t="s">
        <v>233</v>
      </c>
      <c r="K41" s="33" t="s">
        <v>16</v>
      </c>
      <c r="L41" s="33">
        <v>20170601</v>
      </c>
      <c r="M41" s="25">
        <v>40</v>
      </c>
      <c r="N41" s="25" t="str">
        <f t="shared" ref="N41" si="6">"match (a"&amp;M41&amp;"{id:'"&amp;B41&amp;"'}) "&amp;"match (b"&amp;M41&amp;"{id:'"&amp;D41&amp;"'}) "</f>
        <v xml:space="preserve">match (a40{id:'T000018'}) match (b40{id:'IL000009'}) </v>
      </c>
      <c r="O41" s="31" t="str">
        <f t="shared" ref="O41" si="7">"create (a"&amp;M41&amp;")-[r"&amp;M41&amp;":part{id:'rel"&amp;A41&amp;"', type:'"&amp;F41&amp;"', kr:'"&amp;H41&amp;"', en:'"&amp;G41&amp;"', user:'"&amp;K41&amp;"', date:'"&amp;L41&amp;"', ref:'"&amp;I41&amp;"', ver:'"&amp;J41&amp;"'}]-&gt;(b"&amp;M41&amp;")"</f>
        <v>create (a40)-[r40:part{id:'rel16040', type:'hasPart', kr:'', en:'has part', user:'lyndsey', date:'20170601', ref:'', ver:''}]-&gt;(b40)</v>
      </c>
      <c r="P41" s="31" t="s">
        <v>17</v>
      </c>
    </row>
    <row r="42" spans="1:17" x14ac:dyDescent="0.3">
      <c r="A42" s="26">
        <v>16041</v>
      </c>
      <c r="B42" s="31" t="s">
        <v>34</v>
      </c>
      <c r="C42" s="31" t="s">
        <v>35</v>
      </c>
      <c r="D42" s="31" t="s">
        <v>832</v>
      </c>
      <c r="E42" s="31" t="s">
        <v>833</v>
      </c>
      <c r="F42" s="26" t="s">
        <v>232</v>
      </c>
      <c r="G42" s="26" t="s">
        <v>233</v>
      </c>
      <c r="K42" s="33" t="s">
        <v>16</v>
      </c>
      <c r="L42" s="33">
        <v>20170601</v>
      </c>
      <c r="M42" s="25">
        <v>41</v>
      </c>
      <c r="N42" s="25" t="str">
        <f t="shared" ref="N42" si="8">"match (a"&amp;M42&amp;"{id:'"&amp;B42&amp;"'}) "&amp;"match (b"&amp;M42&amp;"{id:'"&amp;D42&amp;"'}) "</f>
        <v xml:space="preserve">match (a41{id:'T000018'}) match (b41{id:'TP000009'}) </v>
      </c>
      <c r="O42" s="31" t="str">
        <f t="shared" ref="O42" si="9">"create (a"&amp;M42&amp;")-[r"&amp;M42&amp;":part{id:'rel"&amp;A42&amp;"', type:'"&amp;F42&amp;"', kr:'"&amp;H42&amp;"', en:'"&amp;G42&amp;"', user:'"&amp;K42&amp;"', date:'"&amp;L42&amp;"', ref:'"&amp;I42&amp;"', ver:'"&amp;J42&amp;"'}]-&gt;(b"&amp;M42&amp;")"</f>
        <v>create (a41)-[r41:part{id:'rel16041', type:'hasPart', kr:'', en:'has part', user:'lyndsey', date:'20170601', ref:'', ver:''}]-&gt;(b41)</v>
      </c>
      <c r="P42" s="31" t="s">
        <v>17</v>
      </c>
    </row>
  </sheetData>
  <autoFilter ref="B1:U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F1" workbookViewId="0">
      <selection activeCell="N2" sqref="N2:P11"/>
    </sheetView>
  </sheetViews>
  <sheetFormatPr defaultRowHeight="11.5" x14ac:dyDescent="0.45"/>
  <cols>
    <col min="1" max="1" width="5.08984375" style="4" customWidth="1"/>
    <col min="2" max="2" width="8.7265625" style="4"/>
    <col min="3" max="3" width="11.08984375" style="4" customWidth="1"/>
    <col min="4" max="4" width="8.7265625" style="4"/>
    <col min="5" max="5" width="6.08984375" style="4" customWidth="1"/>
    <col min="6" max="6" width="8.81640625" style="4" customWidth="1"/>
    <col min="7" max="7" width="12.54296875" style="4" customWidth="1"/>
    <col min="8" max="9" width="8.7265625" style="4"/>
    <col min="10" max="10" width="7.453125" style="4" customWidth="1"/>
    <col min="11" max="12" width="8.7265625" style="4"/>
    <col min="13" max="13" width="3.6328125" style="4" customWidth="1"/>
    <col min="14" max="14" width="16.36328125" style="4" customWidth="1"/>
    <col min="15" max="15" width="20.90625" style="4" customWidth="1"/>
    <col min="16" max="16" width="18.54296875" style="4" customWidth="1"/>
    <col min="17" max="16384" width="8.7265625" style="4"/>
  </cols>
  <sheetData>
    <row r="1" spans="1:16" s="3" customFormat="1" x14ac:dyDescent="0.45">
      <c r="A1" s="3" t="s">
        <v>807</v>
      </c>
      <c r="B1" s="3" t="s">
        <v>0</v>
      </c>
      <c r="D1" s="3" t="s">
        <v>1</v>
      </c>
      <c r="F1" s="3" t="s">
        <v>113</v>
      </c>
      <c r="G1" s="3" t="s">
        <v>238</v>
      </c>
      <c r="H1" s="3" t="s">
        <v>239</v>
      </c>
      <c r="I1" s="3" t="s">
        <v>240</v>
      </c>
      <c r="J1" s="3" t="s">
        <v>3</v>
      </c>
      <c r="K1" s="3" t="s">
        <v>247</v>
      </c>
      <c r="L1" s="3" t="s">
        <v>248</v>
      </c>
      <c r="M1" s="3" t="s">
        <v>6</v>
      </c>
      <c r="N1" s="3" t="s">
        <v>7</v>
      </c>
      <c r="O1" s="3" t="s">
        <v>8</v>
      </c>
    </row>
    <row r="2" spans="1:16" x14ac:dyDescent="0.45">
      <c r="A2" s="4">
        <v>17001</v>
      </c>
      <c r="B2" s="4" t="s">
        <v>9</v>
      </c>
      <c r="C2" s="4" t="s">
        <v>10</v>
      </c>
      <c r="D2" s="4" t="s">
        <v>89</v>
      </c>
      <c r="E2" s="4" t="s">
        <v>90</v>
      </c>
      <c r="F2" s="7" t="s">
        <v>395</v>
      </c>
      <c r="G2" s="4" t="s">
        <v>91</v>
      </c>
      <c r="H2" s="4" t="s">
        <v>92</v>
      </c>
      <c r="K2" s="7" t="s">
        <v>16</v>
      </c>
      <c r="L2" s="7">
        <v>20170601</v>
      </c>
      <c r="M2" s="4">
        <v>1</v>
      </c>
      <c r="N2" s="4" t="str">
        <f>"match (a"&amp;M2&amp;"{id:'"&amp;B2&amp;"'}) "&amp;"match (b"&amp;M2&amp;"{id:'"&amp;D2&amp;"'}) "</f>
        <v xml:space="preserve">match (a1{id:'P00001'}) match (b1{id:'VN000009'}) </v>
      </c>
      <c r="O2" s="4" t="str">
        <f>"create (a"&amp;M2&amp;")-[r"&amp;M2&amp;":name{id:'rel"&amp;A2&amp;"', type:'"&amp;F2&amp;"', kr:'"&amp;H2&amp;"', en:'"&amp;G2&amp;"', user:'"&amp;K2&amp;"', date:'"&amp;L2&amp;"', ref:'"&amp;I2&amp;"', ver:'"&amp;J2&amp;"'}]-&gt;(b"&amp;M2&amp;")"</f>
        <v>create (a1)-[r1:name{id:'rel17001', type:'Courtesy', kr:'~의 자는 ~이다', en:'has courtesy name', user:'lyndsey', date:'20170601', ref:'', ver:''}]-&gt;(b1)</v>
      </c>
      <c r="P2" s="4" t="s">
        <v>17</v>
      </c>
    </row>
    <row r="3" spans="1:16" x14ac:dyDescent="0.45">
      <c r="A3" s="4">
        <v>17002</v>
      </c>
      <c r="B3" s="4" t="s">
        <v>9</v>
      </c>
      <c r="C3" s="4" t="s">
        <v>10</v>
      </c>
      <c r="D3" s="4" t="s">
        <v>93</v>
      </c>
      <c r="E3" s="4" t="s">
        <v>94</v>
      </c>
      <c r="F3" s="7" t="s">
        <v>394</v>
      </c>
      <c r="G3" s="4" t="s">
        <v>95</v>
      </c>
      <c r="H3" s="4" t="s">
        <v>96</v>
      </c>
      <c r="K3" s="7" t="s">
        <v>16</v>
      </c>
      <c r="L3" s="7">
        <v>20170601</v>
      </c>
      <c r="M3" s="4">
        <v>2</v>
      </c>
      <c r="N3" s="4" t="str">
        <f>"match (a"&amp;M3&amp;"{id:'"&amp;B3&amp;"'}) "&amp;"match (b"&amp;M3&amp;"{id:'"&amp;D3&amp;"'}) "</f>
        <v xml:space="preserve">match (a2{id:'P00001'}) match (b2{id:'VN000010'}) </v>
      </c>
      <c r="O3" s="4" t="str">
        <f t="shared" ref="O3:O11" si="0">"create (a"&amp;M3&amp;")-[r"&amp;M3&amp;":name{id:'rel"&amp;A3&amp;"', type:'"&amp;F3&amp;"', kr:'"&amp;H3&amp;"', en:'"&amp;G3&amp;"', user:'"&amp;K3&amp;"', date:'"&amp;L3&amp;"', ref:'"&amp;I3&amp;"', ver:'"&amp;J3&amp;"'}]-&gt;(b"&amp;M3&amp;")"</f>
        <v>create (a2)-[r2:name{id:'rel17002', type:'Pen', kr:'~의 호는 ~이다', en:'has pen name', user:'lyndsey', date:'20170601', ref:'', ver:''}]-&gt;(b2)</v>
      </c>
      <c r="P3" s="4" t="s">
        <v>17</v>
      </c>
    </row>
    <row r="4" spans="1:16" x14ac:dyDescent="0.45">
      <c r="A4" s="4">
        <v>17003</v>
      </c>
      <c r="B4" s="4" t="s">
        <v>9</v>
      </c>
      <c r="C4" s="4" t="s">
        <v>10</v>
      </c>
      <c r="D4" s="4" t="s">
        <v>97</v>
      </c>
      <c r="E4" s="4" t="s">
        <v>98</v>
      </c>
      <c r="F4" s="7" t="s">
        <v>396</v>
      </c>
      <c r="G4" s="4" t="s">
        <v>99</v>
      </c>
      <c r="H4" s="4" t="s">
        <v>100</v>
      </c>
      <c r="K4" s="7" t="s">
        <v>16</v>
      </c>
      <c r="L4" s="7">
        <v>20170601</v>
      </c>
      <c r="M4" s="4">
        <v>3</v>
      </c>
      <c r="N4" s="4" t="str">
        <f>"match (a"&amp;M4&amp;"{id:'"&amp;B4&amp;"'}) "&amp;"match (b"&amp;M4&amp;"{id:'"&amp;D4&amp;"'}) "</f>
        <v xml:space="preserve">match (a3{id:'P00001'}) match (b3{id:'VN000011'}) </v>
      </c>
      <c r="O4" s="4" t="str">
        <f t="shared" si="0"/>
        <v>create (a3)-[r3:name{id:'rel17003', type:'Posth', kr:'~의 시호는 ~이다', en:'has posthumous title', user:'lyndsey', date:'20170601', ref:'', ver:''}]-&gt;(b3)</v>
      </c>
      <c r="P4" s="4" t="s">
        <v>17</v>
      </c>
    </row>
    <row r="5" spans="1:16" x14ac:dyDescent="0.3">
      <c r="A5" s="4">
        <v>17004</v>
      </c>
      <c r="B5" s="4" t="s">
        <v>202</v>
      </c>
      <c r="C5" s="4" t="s">
        <v>203</v>
      </c>
      <c r="D5" s="4" t="s">
        <v>397</v>
      </c>
      <c r="E5" s="4" t="s">
        <v>398</v>
      </c>
      <c r="F5" s="15" t="s">
        <v>394</v>
      </c>
      <c r="G5" s="4" t="s">
        <v>95</v>
      </c>
      <c r="H5" s="4" t="s">
        <v>96</v>
      </c>
      <c r="K5" s="7" t="s">
        <v>16</v>
      </c>
      <c r="L5" s="7">
        <v>20170601</v>
      </c>
      <c r="M5" s="4">
        <v>4</v>
      </c>
      <c r="N5" s="4" t="str">
        <f t="shared" ref="N5:N11" si="1">"match (a"&amp;M5&amp;"{id:'"&amp;B5&amp;"'}) "&amp;"match (b"&amp;M5&amp;"{id:'"&amp;D5&amp;"'}) "</f>
        <v xml:space="preserve">match (a4{id:'P00024'}) match (b4{id:'VN000001'}) </v>
      </c>
      <c r="O5" s="4" t="str">
        <f t="shared" si="0"/>
        <v>create (a4)-[r4:name{id:'rel17004', type:'Pen', kr:'~의 호는 ~이다', en:'has pen name', user:'lyndsey', date:'20170601', ref:'', ver:''}]-&gt;(b4)</v>
      </c>
      <c r="P5" s="4" t="s">
        <v>17</v>
      </c>
    </row>
    <row r="6" spans="1:16" x14ac:dyDescent="0.45">
      <c r="A6" s="4">
        <v>17005</v>
      </c>
      <c r="B6" s="4" t="s">
        <v>202</v>
      </c>
      <c r="C6" s="4" t="s">
        <v>203</v>
      </c>
      <c r="D6" s="4" t="s">
        <v>399</v>
      </c>
      <c r="E6" s="4" t="s">
        <v>400</v>
      </c>
      <c r="F6" s="7" t="s">
        <v>396</v>
      </c>
      <c r="G6" s="4" t="s">
        <v>99</v>
      </c>
      <c r="H6" s="4" t="s">
        <v>100</v>
      </c>
      <c r="K6" s="7" t="s">
        <v>16</v>
      </c>
      <c r="L6" s="7">
        <v>20170601</v>
      </c>
      <c r="M6" s="4">
        <v>5</v>
      </c>
      <c r="N6" s="4" t="str">
        <f t="shared" si="1"/>
        <v xml:space="preserve">match (a5{id:'P00024'}) match (b5{id:'VN000002'}) </v>
      </c>
      <c r="O6" s="4" t="str">
        <f t="shared" si="0"/>
        <v>create (a5)-[r5:name{id:'rel17005', type:'Posth', kr:'~의 시호는 ~이다', en:'has posthumous title', user:'lyndsey', date:'20170601', ref:'', ver:''}]-&gt;(b5)</v>
      </c>
      <c r="P6" s="4" t="s">
        <v>17</v>
      </c>
    </row>
    <row r="7" spans="1:16" x14ac:dyDescent="0.3">
      <c r="A7" s="4">
        <v>17006</v>
      </c>
      <c r="B7" s="4" t="s">
        <v>479</v>
      </c>
      <c r="C7" s="4" t="s">
        <v>314</v>
      </c>
      <c r="D7" s="4" t="s">
        <v>399</v>
      </c>
      <c r="E7" s="4" t="s">
        <v>400</v>
      </c>
      <c r="F7" s="6" t="s">
        <v>507</v>
      </c>
      <c r="G7" s="5" t="s">
        <v>506</v>
      </c>
      <c r="H7" s="4" t="s">
        <v>508</v>
      </c>
      <c r="K7" s="7" t="s">
        <v>16</v>
      </c>
      <c r="L7" s="7">
        <v>20170601</v>
      </c>
      <c r="M7" s="4">
        <v>6</v>
      </c>
      <c r="N7" s="4" t="str">
        <f t="shared" si="1"/>
        <v xml:space="preserve">match (a6{id:'T000036'}) match (b6{id:'VN000002'}) </v>
      </c>
      <c r="O7" s="4" t="str">
        <f t="shared" si="0"/>
        <v>create (a6)-[r6:name{id:'rel17006', type:'Name', kr:'~에서 이름이 왔다', en:'gets name from', user:'lyndsey', date:'20170601', ref:'', ver:''}]-&gt;(b6)</v>
      </c>
      <c r="P7" s="4" t="s">
        <v>17</v>
      </c>
    </row>
    <row r="8" spans="1:16" x14ac:dyDescent="0.3">
      <c r="A8" s="4">
        <v>17007</v>
      </c>
      <c r="B8" s="4" t="s">
        <v>375</v>
      </c>
      <c r="C8" s="4" t="s">
        <v>33</v>
      </c>
      <c r="D8" s="4" t="s">
        <v>399</v>
      </c>
      <c r="E8" s="4" t="s">
        <v>400</v>
      </c>
      <c r="F8" s="6" t="s">
        <v>507</v>
      </c>
      <c r="G8" s="5" t="s">
        <v>506</v>
      </c>
      <c r="H8" s="4" t="s">
        <v>508</v>
      </c>
      <c r="K8" s="7" t="s">
        <v>16</v>
      </c>
      <c r="L8" s="7">
        <v>20170601</v>
      </c>
      <c r="M8" s="4">
        <v>7</v>
      </c>
      <c r="N8" s="4" t="str">
        <f t="shared" si="1"/>
        <v xml:space="preserve">match (a7{id:'TC00007'}) match (b7{id:'VN000002'}) </v>
      </c>
      <c r="O8" s="4" t="str">
        <f t="shared" si="0"/>
        <v>create (a7)-[r7:name{id:'rel17007', type:'Name', kr:'~에서 이름이 왔다', en:'gets name from', user:'lyndsey', date:'20170601', ref:'', ver:''}]-&gt;(b7)</v>
      </c>
      <c r="P8" s="4" t="s">
        <v>17</v>
      </c>
    </row>
    <row r="9" spans="1:16" x14ac:dyDescent="0.3">
      <c r="A9" s="4">
        <v>17008</v>
      </c>
      <c r="B9" s="4" t="s">
        <v>511</v>
      </c>
      <c r="C9" s="4" t="s">
        <v>512</v>
      </c>
      <c r="D9" s="4" t="s">
        <v>397</v>
      </c>
      <c r="E9" s="4" t="s">
        <v>398</v>
      </c>
      <c r="F9" s="6" t="s">
        <v>507</v>
      </c>
      <c r="G9" s="5" t="s">
        <v>506</v>
      </c>
      <c r="H9" s="4" t="s">
        <v>508</v>
      </c>
      <c r="K9" s="7" t="s">
        <v>16</v>
      </c>
      <c r="L9" s="7">
        <v>20170601</v>
      </c>
      <c r="M9" s="4">
        <v>8</v>
      </c>
      <c r="N9" s="4" t="str">
        <f t="shared" si="1"/>
        <v xml:space="preserve">match (a8{id:'T000042'}) match (b8{id:'VN000001'}) </v>
      </c>
      <c r="O9" s="4" t="str">
        <f t="shared" si="0"/>
        <v>create (a8)-[r8:name{id:'rel17008', type:'Name', kr:'~에서 이름이 왔다', en:'gets name from', user:'lyndsey', date:'20170601', ref:'', ver:''}]-&gt;(b8)</v>
      </c>
      <c r="P9" s="4" t="s">
        <v>17</v>
      </c>
    </row>
    <row r="10" spans="1:16" x14ac:dyDescent="0.45">
      <c r="A10" s="4">
        <v>17009</v>
      </c>
      <c r="B10" s="4" t="s">
        <v>192</v>
      </c>
      <c r="C10" s="4" t="s">
        <v>193</v>
      </c>
      <c r="D10" s="4" t="s">
        <v>719</v>
      </c>
      <c r="E10" s="4" t="s">
        <v>720</v>
      </c>
      <c r="F10" s="7" t="s">
        <v>394</v>
      </c>
      <c r="G10" s="4" t="s">
        <v>95</v>
      </c>
      <c r="H10" s="4" t="s">
        <v>96</v>
      </c>
      <c r="K10" s="7" t="s">
        <v>16</v>
      </c>
      <c r="L10" s="7">
        <v>20170601</v>
      </c>
      <c r="M10" s="4">
        <v>9</v>
      </c>
      <c r="N10" s="4" t="str">
        <f t="shared" si="1"/>
        <v xml:space="preserve">match (a9{id:'P00006'}) match (b9{id:'VN000006'}) </v>
      </c>
      <c r="O10" s="4" t="str">
        <f t="shared" si="0"/>
        <v>create (a9)-[r9:name{id:'rel17009', type:'Pen', kr:'~의 호는 ~이다', en:'has pen name', user:'lyndsey', date:'20170601', ref:'', ver:''}]-&gt;(b9)</v>
      </c>
      <c r="P10" s="4" t="s">
        <v>17</v>
      </c>
    </row>
    <row r="11" spans="1:16" x14ac:dyDescent="0.3">
      <c r="A11" s="4">
        <v>17010</v>
      </c>
      <c r="B11" s="4" t="s">
        <v>721</v>
      </c>
      <c r="C11" s="4" t="s">
        <v>722</v>
      </c>
      <c r="D11" s="4" t="s">
        <v>808</v>
      </c>
      <c r="F11" s="6" t="s">
        <v>507</v>
      </c>
      <c r="G11" s="5" t="s">
        <v>506</v>
      </c>
      <c r="H11" s="4" t="s">
        <v>508</v>
      </c>
      <c r="K11" s="7" t="s">
        <v>16</v>
      </c>
      <c r="L11" s="7">
        <v>20170601</v>
      </c>
      <c r="M11" s="4">
        <v>10</v>
      </c>
      <c r="N11" s="4" t="str">
        <f t="shared" si="1"/>
        <v xml:space="preserve">match (a10{id:'VN000007'}) match (b10{id:'rel20045'}) </v>
      </c>
      <c r="O11" s="4" t="str">
        <f t="shared" si="0"/>
        <v>create (a10)-[r10:name{id:'rel17010', type:'Name', kr:'~에서 이름이 왔다', en:'gets name from', user:'lyndsey', date:'20170601', ref:'', ver:''}]-&gt;(b10)</v>
      </c>
      <c r="P11" s="4" t="s">
        <v>17</v>
      </c>
    </row>
  </sheetData>
  <autoFilter ref="B1:U4"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D1" workbookViewId="0">
      <selection activeCell="N2" sqref="N2:P17"/>
    </sheetView>
  </sheetViews>
  <sheetFormatPr defaultRowHeight="11.5" x14ac:dyDescent="0.45"/>
  <cols>
    <col min="1" max="2" width="8.7265625" style="4"/>
    <col min="3" max="3" width="11.90625" style="4" customWidth="1"/>
    <col min="4" max="5" width="8.7265625" style="4"/>
    <col min="6" max="6" width="14.1796875" style="4" customWidth="1"/>
    <col min="7" max="7" width="11.81640625" style="4" customWidth="1"/>
    <col min="8" max="8" width="11.54296875" style="4" customWidth="1"/>
    <col min="9" max="9" width="6.08984375" style="4" customWidth="1"/>
    <col min="10" max="10" width="5.26953125" style="4" customWidth="1"/>
    <col min="11" max="12" width="8.7265625" style="4"/>
    <col min="13" max="13" width="3.90625" style="4" customWidth="1"/>
    <col min="14" max="16384" width="8.7265625" style="4"/>
  </cols>
  <sheetData>
    <row r="1" spans="1:16" s="3" customFormat="1" x14ac:dyDescent="0.45">
      <c r="A1" s="3" t="s">
        <v>807</v>
      </c>
      <c r="B1" s="3" t="s">
        <v>0</v>
      </c>
      <c r="D1" s="3" t="s">
        <v>1</v>
      </c>
      <c r="F1" s="3" t="s">
        <v>113</v>
      </c>
      <c r="G1" s="3" t="s">
        <v>238</v>
      </c>
      <c r="H1" s="3" t="s">
        <v>239</v>
      </c>
      <c r="I1" s="3" t="s">
        <v>240</v>
      </c>
      <c r="J1" s="3" t="s">
        <v>3</v>
      </c>
      <c r="K1" s="3" t="s">
        <v>247</v>
      </c>
      <c r="L1" s="3" t="s">
        <v>248</v>
      </c>
      <c r="M1" s="3" t="s">
        <v>6</v>
      </c>
      <c r="N1" s="3" t="s">
        <v>7</v>
      </c>
      <c r="O1" s="3" t="s">
        <v>8</v>
      </c>
    </row>
    <row r="2" spans="1:16" x14ac:dyDescent="0.45">
      <c r="A2" s="4">
        <v>18001</v>
      </c>
      <c r="B2" s="4" t="s">
        <v>9</v>
      </c>
      <c r="C2" s="4" t="s">
        <v>10</v>
      </c>
      <c r="D2" s="4" t="s">
        <v>101</v>
      </c>
      <c r="E2" s="4" t="s">
        <v>102</v>
      </c>
      <c r="F2" s="7" t="s">
        <v>103</v>
      </c>
      <c r="G2" s="4" t="s">
        <v>104</v>
      </c>
      <c r="H2" s="7"/>
      <c r="K2" s="7" t="s">
        <v>16</v>
      </c>
      <c r="L2" s="7">
        <v>20170601</v>
      </c>
      <c r="M2" s="4">
        <v>1</v>
      </c>
      <c r="N2" s="4" t="str">
        <f>"match (a"&amp;M2&amp;"{id:'"&amp;B2&amp;"'}) "&amp;"match (b"&amp;M2&amp;"{id:'"&amp;D2&amp;"'}) "</f>
        <v xml:space="preserve">match (a1{id:'P00001'}) match (b1{id:'PG000002'}) </v>
      </c>
      <c r="O2" s="4" t="str">
        <f>"create (a"&amp;M2&amp;")-[r"&amp;M2&amp;":rel{id:'rel"&amp;A2&amp;"', type:'"&amp;F2&amp;"', kr:'"&amp;H2&amp;"', en:'"&amp;G2&amp;"', user:'"&amp;K2&amp;"', date:'"&amp;L2&amp;"', ref:'"&amp;I2&amp;"', ver:'"&amp;J2&amp;"'}]-&gt;(b"&amp;M2&amp;")"</f>
        <v>create (a1)-[r1:rel{id:'rel18001', type:'isMemberOf_Clan', kr:'', en:'is a member of', user:'lyndsey', date:'20170601', ref:'', ver:''}]-&gt;(b1)</v>
      </c>
      <c r="P2" s="4" t="s">
        <v>17</v>
      </c>
    </row>
    <row r="3" spans="1:16" x14ac:dyDescent="0.45">
      <c r="A3" s="4">
        <v>18002</v>
      </c>
      <c r="B3" s="4" t="s">
        <v>192</v>
      </c>
      <c r="C3" s="4" t="s">
        <v>193</v>
      </c>
      <c r="D3" s="4" t="s">
        <v>286</v>
      </c>
      <c r="E3" s="4" t="s">
        <v>287</v>
      </c>
      <c r="F3" s="7" t="s">
        <v>257</v>
      </c>
      <c r="G3" s="4" t="s">
        <v>258</v>
      </c>
      <c r="H3" s="4" t="s">
        <v>259</v>
      </c>
      <c r="K3" s="7" t="s">
        <v>16</v>
      </c>
      <c r="L3" s="7">
        <v>20170601</v>
      </c>
      <c r="M3" s="4">
        <v>2</v>
      </c>
      <c r="N3" s="4" t="str">
        <f t="shared" ref="N3:N17" si="0">"match (a"&amp;M3&amp;"{id:'"&amp;B3&amp;"'}) "&amp;"match (b"&amp;M3&amp;"{id:'"&amp;D3&amp;"'}) "</f>
        <v xml:space="preserve">match (a2{id:'P00006'}) match (b2{id:'PG000005'}) </v>
      </c>
      <c r="O3" s="4" t="str">
        <f t="shared" ref="O3:O17" si="1">"create (a"&amp;M3&amp;")-[r"&amp;M3&amp;":rel{id:'rel"&amp;A3&amp;"', type:'"&amp;F3&amp;"', kr:'"&amp;H3&amp;"', en:'"&amp;G3&amp;"', user:'"&amp;K3&amp;"', date:'"&amp;L3&amp;"', ref:'"&amp;I3&amp;"', ver:'"&amp;J3&amp;"'}]-&gt;(b"&amp;M3&amp;")"</f>
        <v>create (a2)-[r2:rel{id:'rel18002', type:'isFounderOf_Clan', kr:'~의 시조이다', en:'is founder of', user:'lyndsey', date:'20170601', ref:'', ver:''}]-&gt;(b2)</v>
      </c>
      <c r="P3" s="4" t="s">
        <v>17</v>
      </c>
    </row>
    <row r="4" spans="1:16" x14ac:dyDescent="0.45">
      <c r="A4" s="4">
        <v>18003</v>
      </c>
      <c r="B4" s="4" t="s">
        <v>294</v>
      </c>
      <c r="C4" s="13" t="s">
        <v>295</v>
      </c>
      <c r="D4" s="4" t="s">
        <v>282</v>
      </c>
      <c r="E4" s="4" t="s">
        <v>283</v>
      </c>
      <c r="F4" s="7" t="s">
        <v>103</v>
      </c>
      <c r="G4" s="4" t="s">
        <v>104</v>
      </c>
      <c r="K4" s="7" t="s">
        <v>16</v>
      </c>
      <c r="L4" s="7">
        <v>20170601</v>
      </c>
      <c r="M4" s="4">
        <v>3</v>
      </c>
      <c r="N4" s="4" t="str">
        <f t="shared" si="0"/>
        <v xml:space="preserve">match (a3{id:'P00037'}) match (b3{id:'PG000008'}) </v>
      </c>
      <c r="O4" s="4" t="str">
        <f t="shared" si="1"/>
        <v>create (a3)-[r3:rel{id:'rel18003', type:'isMemberOf_Clan', kr:'', en:'is a member of', user:'lyndsey', date:'20170601', ref:'', ver:''}]-&gt;(b3)</v>
      </c>
      <c r="P4" s="4" t="s">
        <v>17</v>
      </c>
    </row>
    <row r="5" spans="1:16" x14ac:dyDescent="0.45">
      <c r="A5" s="4">
        <v>18004</v>
      </c>
      <c r="B5" s="4" t="s">
        <v>296</v>
      </c>
      <c r="C5" s="4" t="s">
        <v>297</v>
      </c>
      <c r="D5" s="4" t="s">
        <v>284</v>
      </c>
      <c r="E5" s="4" t="s">
        <v>285</v>
      </c>
      <c r="F5" s="7" t="s">
        <v>103</v>
      </c>
      <c r="G5" s="4" t="s">
        <v>104</v>
      </c>
      <c r="K5" s="7" t="s">
        <v>16</v>
      </c>
      <c r="L5" s="7">
        <v>20170601</v>
      </c>
      <c r="M5" s="4">
        <v>4</v>
      </c>
      <c r="N5" s="4" t="str">
        <f t="shared" si="0"/>
        <v xml:space="preserve">match (a4{id:'P00033'}) match (b4{id:'PG000004'}) </v>
      </c>
      <c r="O5" s="4" t="str">
        <f t="shared" si="1"/>
        <v>create (a4)-[r4:rel{id:'rel18004', type:'isMemberOf_Clan', kr:'', en:'is a member of', user:'lyndsey', date:'20170601', ref:'', ver:''}]-&gt;(b4)</v>
      </c>
      <c r="P5" s="4" t="s">
        <v>17</v>
      </c>
    </row>
    <row r="6" spans="1:16" x14ac:dyDescent="0.45">
      <c r="A6" s="4">
        <v>18005</v>
      </c>
      <c r="B6" s="4" t="s">
        <v>286</v>
      </c>
      <c r="C6" s="4" t="s">
        <v>287</v>
      </c>
      <c r="D6" s="4" t="s">
        <v>284</v>
      </c>
      <c r="E6" s="4" t="s">
        <v>285</v>
      </c>
      <c r="F6" s="7" t="s">
        <v>103</v>
      </c>
      <c r="G6" s="4" t="s">
        <v>104</v>
      </c>
      <c r="K6" s="7" t="s">
        <v>16</v>
      </c>
      <c r="L6" s="7">
        <v>20170601</v>
      </c>
      <c r="M6" s="4">
        <v>5</v>
      </c>
      <c r="N6" s="4" t="str">
        <f t="shared" si="0"/>
        <v xml:space="preserve">match (a5{id:'PG000005'}) match (b5{id:'PG000004'}) </v>
      </c>
      <c r="O6" s="4" t="str">
        <f t="shared" si="1"/>
        <v>create (a5)-[r5:rel{id:'rel18005', type:'isMemberOf_Clan', kr:'', en:'is a member of', user:'lyndsey', date:'20170601', ref:'', ver:''}]-&gt;(b5)</v>
      </c>
      <c r="P6" s="4" t="s">
        <v>17</v>
      </c>
    </row>
    <row r="7" spans="1:16" x14ac:dyDescent="0.45">
      <c r="A7" s="4">
        <v>18006</v>
      </c>
      <c r="B7" s="4" t="s">
        <v>202</v>
      </c>
      <c r="C7" s="4" t="s">
        <v>203</v>
      </c>
      <c r="D7" s="4" t="s">
        <v>288</v>
      </c>
      <c r="E7" s="4" t="s">
        <v>289</v>
      </c>
      <c r="F7" s="7" t="s">
        <v>103</v>
      </c>
      <c r="G7" s="4" t="s">
        <v>104</v>
      </c>
      <c r="K7" s="7" t="s">
        <v>16</v>
      </c>
      <c r="L7" s="7">
        <v>20170601</v>
      </c>
      <c r="M7" s="4">
        <v>6</v>
      </c>
      <c r="N7" s="4" t="str">
        <f t="shared" si="0"/>
        <v xml:space="preserve">match (a6{id:'P00024'}) match (b6{id:'PG000006'}) </v>
      </c>
      <c r="O7" s="4" t="str">
        <f t="shared" si="1"/>
        <v>create (a6)-[r6:rel{id:'rel18006', type:'isMemberOf_Clan', kr:'', en:'is a member of', user:'lyndsey', date:'20170601', ref:'', ver:''}]-&gt;(b6)</v>
      </c>
      <c r="P7" s="4" t="s">
        <v>17</v>
      </c>
    </row>
    <row r="8" spans="1:16" x14ac:dyDescent="0.45">
      <c r="A8" s="4">
        <v>18007</v>
      </c>
      <c r="B8" s="4" t="s">
        <v>290</v>
      </c>
      <c r="C8" s="4" t="s">
        <v>291</v>
      </c>
      <c r="D8" s="4" t="s">
        <v>288</v>
      </c>
      <c r="E8" s="4" t="s">
        <v>289</v>
      </c>
      <c r="F8" s="7" t="s">
        <v>103</v>
      </c>
      <c r="G8" s="4" t="s">
        <v>104</v>
      </c>
      <c r="K8" s="7" t="s">
        <v>16</v>
      </c>
      <c r="L8" s="7">
        <v>20170601</v>
      </c>
      <c r="M8" s="4">
        <v>7</v>
      </c>
      <c r="N8" s="4" t="str">
        <f t="shared" si="0"/>
        <v xml:space="preserve">match (a7{id:'P00032'}) match (b7{id:'PG000006'}) </v>
      </c>
      <c r="O8" s="4" t="str">
        <f t="shared" si="1"/>
        <v>create (a7)-[r7:rel{id:'rel18007', type:'isMemberOf_Clan', kr:'', en:'is a member of', user:'lyndsey', date:'20170601', ref:'', ver:''}]-&gt;(b7)</v>
      </c>
      <c r="P8" s="4" t="s">
        <v>17</v>
      </c>
    </row>
    <row r="9" spans="1:16" x14ac:dyDescent="0.45">
      <c r="A9" s="4">
        <v>18008</v>
      </c>
      <c r="B9" s="4" t="s">
        <v>292</v>
      </c>
      <c r="C9" s="4" t="s">
        <v>293</v>
      </c>
      <c r="D9" s="4" t="s">
        <v>288</v>
      </c>
      <c r="E9" s="4" t="s">
        <v>289</v>
      </c>
      <c r="F9" s="7" t="s">
        <v>103</v>
      </c>
      <c r="G9" s="4" t="s">
        <v>104</v>
      </c>
      <c r="K9" s="7" t="s">
        <v>16</v>
      </c>
      <c r="L9" s="7">
        <v>20170601</v>
      </c>
      <c r="M9" s="4">
        <v>8</v>
      </c>
      <c r="N9" s="4" t="str">
        <f t="shared" si="0"/>
        <v xml:space="preserve">match (a8{id:'P00036'}) match (b8{id:'PG000006'}) </v>
      </c>
      <c r="O9" s="4" t="str">
        <f t="shared" si="1"/>
        <v>create (a8)-[r8:rel{id:'rel18008', type:'isMemberOf_Clan', kr:'', en:'is a member of', user:'lyndsey', date:'20170601', ref:'', ver:''}]-&gt;(b8)</v>
      </c>
      <c r="P9" s="4" t="s">
        <v>17</v>
      </c>
    </row>
    <row r="10" spans="1:16" x14ac:dyDescent="0.3">
      <c r="A10" s="4">
        <v>18009</v>
      </c>
      <c r="B10" s="4" t="s">
        <v>294</v>
      </c>
      <c r="C10" s="13" t="s">
        <v>295</v>
      </c>
      <c r="D10" s="4" t="s">
        <v>292</v>
      </c>
      <c r="E10" s="4" t="s">
        <v>293</v>
      </c>
      <c r="F10" s="6" t="s">
        <v>302</v>
      </c>
      <c r="G10" s="5" t="s">
        <v>303</v>
      </c>
      <c r="K10" s="7" t="s">
        <v>16</v>
      </c>
      <c r="L10" s="7">
        <v>20170601</v>
      </c>
      <c r="M10" s="4">
        <v>9</v>
      </c>
      <c r="N10" s="4" t="str">
        <f t="shared" si="0"/>
        <v xml:space="preserve">match (a9{id:'P00037'}) match (b9{id:'P00036'}) </v>
      </c>
      <c r="O10" s="4" t="str">
        <f t="shared" si="1"/>
        <v>create (a9)-[r9:rel{id:'rel18009', type:'isWifeOf', kr:'', en:'is the wife of', user:'lyndsey', date:'20170601', ref:'', ver:''}]-&gt;(b9)</v>
      </c>
      <c r="P10" s="4" t="s">
        <v>17</v>
      </c>
    </row>
    <row r="11" spans="1:16" x14ac:dyDescent="0.3">
      <c r="A11" s="4">
        <v>18010</v>
      </c>
      <c r="B11" s="4" t="s">
        <v>296</v>
      </c>
      <c r="C11" s="4" t="s">
        <v>297</v>
      </c>
      <c r="D11" s="4" t="s">
        <v>290</v>
      </c>
      <c r="E11" s="4" t="s">
        <v>291</v>
      </c>
      <c r="F11" s="6" t="s">
        <v>302</v>
      </c>
      <c r="G11" s="5" t="s">
        <v>303</v>
      </c>
      <c r="K11" s="7" t="s">
        <v>16</v>
      </c>
      <c r="L11" s="7">
        <v>20170601</v>
      </c>
      <c r="M11" s="4">
        <v>10</v>
      </c>
      <c r="N11" s="4" t="str">
        <f t="shared" si="0"/>
        <v xml:space="preserve">match (a10{id:'P00033'}) match (b10{id:'P00032'}) </v>
      </c>
      <c r="O11" s="4" t="str">
        <f t="shared" si="1"/>
        <v>create (a10)-[r10:rel{id:'rel18010', type:'isWifeOf', kr:'', en:'is the wife of', user:'lyndsey', date:'20170601', ref:'', ver:''}]-&gt;(b10)</v>
      </c>
      <c r="P11" s="4" t="s">
        <v>17</v>
      </c>
    </row>
    <row r="12" spans="1:16" x14ac:dyDescent="0.3">
      <c r="A12" s="4">
        <v>18011</v>
      </c>
      <c r="B12" s="4" t="s">
        <v>298</v>
      </c>
      <c r="C12" s="4" t="s">
        <v>299</v>
      </c>
      <c r="D12" s="4" t="s">
        <v>202</v>
      </c>
      <c r="E12" s="4" t="s">
        <v>203</v>
      </c>
      <c r="F12" s="6" t="s">
        <v>302</v>
      </c>
      <c r="G12" s="5" t="s">
        <v>303</v>
      </c>
      <c r="K12" s="7" t="s">
        <v>16</v>
      </c>
      <c r="L12" s="7">
        <v>20170601</v>
      </c>
      <c r="M12" s="4">
        <v>11</v>
      </c>
      <c r="N12" s="4" t="str">
        <f t="shared" si="0"/>
        <v xml:space="preserve">match (a11{id:'P00034'}) match (b11{id:'P00024'}) </v>
      </c>
      <c r="O12" s="4" t="str">
        <f t="shared" si="1"/>
        <v>create (a11)-[r11:rel{id:'rel18011', type:'isWifeOf', kr:'', en:'is the wife of', user:'lyndsey', date:'20170601', ref:'', ver:''}]-&gt;(b11)</v>
      </c>
      <c r="P12" s="4" t="s">
        <v>17</v>
      </c>
    </row>
    <row r="13" spans="1:16" x14ac:dyDescent="0.3">
      <c r="A13" s="4">
        <v>18012</v>
      </c>
      <c r="B13" s="4" t="s">
        <v>300</v>
      </c>
      <c r="C13" s="4" t="s">
        <v>301</v>
      </c>
      <c r="D13" s="4" t="s">
        <v>202</v>
      </c>
      <c r="E13" s="4" t="s">
        <v>203</v>
      </c>
      <c r="F13" s="6" t="s">
        <v>302</v>
      </c>
      <c r="G13" s="5" t="s">
        <v>303</v>
      </c>
      <c r="K13" s="7" t="s">
        <v>16</v>
      </c>
      <c r="L13" s="7">
        <v>20170601</v>
      </c>
      <c r="M13" s="4">
        <v>12</v>
      </c>
      <c r="N13" s="4" t="str">
        <f t="shared" si="0"/>
        <v xml:space="preserve">match (a12{id:'P00035'}) match (b12{id:'P00024'}) </v>
      </c>
      <c r="O13" s="4" t="str">
        <f t="shared" si="1"/>
        <v>create (a12)-[r12:rel{id:'rel18012', type:'isWifeOf', kr:'', en:'is the wife of', user:'lyndsey', date:'20170601', ref:'', ver:''}]-&gt;(b12)</v>
      </c>
      <c r="P13" s="4" t="s">
        <v>17</v>
      </c>
    </row>
    <row r="14" spans="1:16" x14ac:dyDescent="0.3">
      <c r="A14" s="4">
        <v>18013</v>
      </c>
      <c r="B14" s="4" t="s">
        <v>290</v>
      </c>
      <c r="C14" s="4" t="s">
        <v>291</v>
      </c>
      <c r="D14" s="4" t="s">
        <v>202</v>
      </c>
      <c r="E14" s="4" t="s">
        <v>203</v>
      </c>
      <c r="F14" s="6" t="s">
        <v>305</v>
      </c>
      <c r="G14" s="5" t="s">
        <v>304</v>
      </c>
      <c r="K14" s="7" t="s">
        <v>16</v>
      </c>
      <c r="L14" s="7">
        <v>20170601</v>
      </c>
      <c r="M14" s="4">
        <v>13</v>
      </c>
      <c r="N14" s="4" t="str">
        <f t="shared" si="0"/>
        <v xml:space="preserve">match (a13{id:'P00032'}) match (b13{id:'P00024'}) </v>
      </c>
      <c r="O14" s="4" t="str">
        <f t="shared" si="1"/>
        <v>create (a13)-[r13:rel{id:'rel18013', type:'isDescendant', kr:'', en:'is the descendant of', user:'lyndsey', date:'20170601', ref:'', ver:''}]-&gt;(b13)</v>
      </c>
      <c r="P14" s="4" t="s">
        <v>17</v>
      </c>
    </row>
    <row r="15" spans="1:16" x14ac:dyDescent="0.3">
      <c r="A15" s="4">
        <v>18014</v>
      </c>
      <c r="B15" s="4" t="s">
        <v>292</v>
      </c>
      <c r="C15" s="4" t="s">
        <v>293</v>
      </c>
      <c r="D15" s="4" t="s">
        <v>202</v>
      </c>
      <c r="E15" s="4" t="s">
        <v>203</v>
      </c>
      <c r="F15" s="6" t="s">
        <v>305</v>
      </c>
      <c r="G15" s="5" t="s">
        <v>304</v>
      </c>
      <c r="K15" s="7" t="s">
        <v>16</v>
      </c>
      <c r="L15" s="7">
        <v>20170601</v>
      </c>
      <c r="M15" s="4">
        <v>14</v>
      </c>
      <c r="N15" s="4" t="str">
        <f t="shared" si="0"/>
        <v xml:space="preserve">match (a14{id:'P00036'}) match (b14{id:'P00024'}) </v>
      </c>
      <c r="O15" s="4" t="str">
        <f t="shared" si="1"/>
        <v>create (a14)-[r14:rel{id:'rel18014', type:'isDescendant', kr:'', en:'is the descendant of', user:'lyndsey', date:'20170601', ref:'', ver:''}]-&gt;(b14)</v>
      </c>
      <c r="P15" s="4" t="s">
        <v>17</v>
      </c>
    </row>
    <row r="16" spans="1:16" x14ac:dyDescent="0.3">
      <c r="A16" s="4">
        <v>18015</v>
      </c>
      <c r="B16" s="4" t="s">
        <v>306</v>
      </c>
      <c r="C16" s="4" t="s">
        <v>307</v>
      </c>
      <c r="D16" s="4" t="s">
        <v>9</v>
      </c>
      <c r="E16" s="4" t="s">
        <v>10</v>
      </c>
      <c r="F16" s="6" t="s">
        <v>305</v>
      </c>
      <c r="G16" s="5" t="s">
        <v>304</v>
      </c>
      <c r="K16" s="7" t="s">
        <v>16</v>
      </c>
      <c r="L16" s="7">
        <v>20170601</v>
      </c>
      <c r="M16" s="4">
        <v>15</v>
      </c>
      <c r="N16" s="4" t="str">
        <f t="shared" si="0"/>
        <v xml:space="preserve">match (a15{id:'P00005'}) match (b15{id:'P00001'}) </v>
      </c>
      <c r="O16" s="4" t="str">
        <f t="shared" si="1"/>
        <v>create (a15)-[r15:rel{id:'rel18015', type:'isDescendant', kr:'', en:'is the descendant of', user:'lyndsey', date:'20170601', ref:'', ver:''}]-&gt;(b15)</v>
      </c>
      <c r="P16" s="4" t="s">
        <v>17</v>
      </c>
    </row>
    <row r="17" spans="1:16" x14ac:dyDescent="0.45">
      <c r="A17" s="4">
        <v>18016</v>
      </c>
      <c r="B17" s="4" t="s">
        <v>306</v>
      </c>
      <c r="C17" s="4" t="s">
        <v>307</v>
      </c>
      <c r="D17" s="4" t="s">
        <v>101</v>
      </c>
      <c r="E17" s="4" t="s">
        <v>102</v>
      </c>
      <c r="F17" s="7" t="s">
        <v>103</v>
      </c>
      <c r="G17" s="4" t="s">
        <v>104</v>
      </c>
      <c r="K17" s="7" t="s">
        <v>16</v>
      </c>
      <c r="L17" s="7">
        <v>20170601</v>
      </c>
      <c r="M17" s="4">
        <v>16</v>
      </c>
      <c r="N17" s="4" t="str">
        <f t="shared" si="0"/>
        <v xml:space="preserve">match (a16{id:'P00005'}) match (b16{id:'PG000002'}) </v>
      </c>
      <c r="O17" s="4" t="str">
        <f t="shared" si="1"/>
        <v>create (a16)-[r16:rel{id:'rel18016', type:'isMemberOf_Clan', kr:'', en:'is a member of', user:'lyndsey', date:'20170601', ref:'', ver:''}]-&gt;(b16)</v>
      </c>
      <c r="P17" s="4" t="s">
        <v>17</v>
      </c>
    </row>
  </sheetData>
  <autoFilter ref="B1:U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13" workbookViewId="0">
      <selection activeCell="F35" sqref="F35:G35"/>
    </sheetView>
  </sheetViews>
  <sheetFormatPr defaultRowHeight="11.5" x14ac:dyDescent="0.45"/>
  <cols>
    <col min="1" max="2" width="8.7265625" style="4"/>
    <col min="3" max="3" width="14.7265625" style="4" customWidth="1"/>
    <col min="4" max="4" width="8.7265625" style="4"/>
    <col min="5" max="5" width="10.7265625" style="4" customWidth="1"/>
    <col min="6" max="6" width="16.36328125" style="4" customWidth="1"/>
    <col min="7" max="7" width="18.26953125" style="4" customWidth="1"/>
    <col min="8" max="8" width="10.81640625" style="4" customWidth="1"/>
    <col min="9" max="9" width="8.7265625" style="4"/>
    <col min="10" max="10" width="8" style="4" customWidth="1"/>
    <col min="11" max="11" width="8.453125" style="4" customWidth="1"/>
    <col min="12" max="12" width="5.453125" style="4" customWidth="1"/>
    <col min="13" max="14" width="8.7265625" style="4"/>
    <col min="15" max="15" width="3.26953125" style="4" customWidth="1"/>
    <col min="16" max="16" width="8.7265625" style="4"/>
    <col min="17" max="17" width="17.54296875" style="4" customWidth="1"/>
    <col min="18" max="16384" width="8.7265625" style="4"/>
  </cols>
  <sheetData>
    <row r="1" spans="1:18" s="3" customFormat="1" x14ac:dyDescent="0.45">
      <c r="A1" s="3" t="s">
        <v>807</v>
      </c>
      <c r="B1" s="3" t="s">
        <v>0</v>
      </c>
      <c r="D1" s="3" t="s">
        <v>1</v>
      </c>
      <c r="F1" s="3" t="s">
        <v>113</v>
      </c>
      <c r="G1" s="3" t="s">
        <v>238</v>
      </c>
      <c r="H1" s="3" t="s">
        <v>239</v>
      </c>
      <c r="I1" s="3" t="s">
        <v>240</v>
      </c>
      <c r="J1" s="3" t="s">
        <v>224</v>
      </c>
      <c r="K1" s="3" t="s">
        <v>176</v>
      </c>
      <c r="L1" s="3" t="s">
        <v>3</v>
      </c>
      <c r="M1" s="3" t="s">
        <v>247</v>
      </c>
      <c r="N1" s="3" t="s">
        <v>248</v>
      </c>
      <c r="O1" s="3" t="s">
        <v>6</v>
      </c>
      <c r="P1" s="3" t="s">
        <v>7</v>
      </c>
      <c r="Q1" s="3" t="s">
        <v>8</v>
      </c>
    </row>
    <row r="2" spans="1:18" x14ac:dyDescent="0.45">
      <c r="A2" s="4">
        <v>19001</v>
      </c>
      <c r="B2" s="4" t="s">
        <v>9</v>
      </c>
      <c r="C2" s="4" t="s">
        <v>10</v>
      </c>
      <c r="D2" s="7" t="s">
        <v>84</v>
      </c>
      <c r="E2" s="7" t="s">
        <v>85</v>
      </c>
      <c r="F2" s="7" t="s">
        <v>167</v>
      </c>
      <c r="G2" s="4" t="s">
        <v>168</v>
      </c>
      <c r="H2" s="4" t="s">
        <v>169</v>
      </c>
      <c r="M2" s="7" t="s">
        <v>16</v>
      </c>
      <c r="N2" s="4">
        <v>20170601</v>
      </c>
      <c r="O2" s="4">
        <v>1</v>
      </c>
      <c r="P2" s="4" t="str">
        <f>"match (a"&amp;O2&amp;"{id:'"&amp;B2&amp;"'}) "&amp;"match (b"&amp;O2&amp;"{id:'"&amp;D2&amp;"'}) "</f>
        <v xml:space="preserve">match (a1{id:'P00001'}) match (b1{id:'T000007'}) </v>
      </c>
      <c r="Q2" s="4" t="str">
        <f>"create (a"&amp;O2&amp;")-[r"&amp;O2&amp;":value{id:'rel"&amp;A2&amp;"', type:'"&amp;F2&amp;"', kr:'"&amp;H2&amp;"', en:'"&amp;G2&amp;"', in:'"&amp;K2&amp;"', user:'"&amp;M2&amp;"', date:'"&amp;N2&amp;"', bc:'"&amp;J2&amp;"', ref:'"&amp;I2&amp;"', ver:'"&amp;L2&amp;"'}]-&gt;(b"&amp;O2&amp;")"</f>
        <v>create (a1)-[r1:value{id:'rel19001', type:'isDepictedIn', kr:'~에서 묘사되다', en:'is depicted in', in:'', user:'lyndsey', date:'20170601', bc:'', ref:'', ver:''}]-&gt;(b1)</v>
      </c>
      <c r="R2" s="4" t="s">
        <v>17</v>
      </c>
    </row>
    <row r="3" spans="1:18" x14ac:dyDescent="0.45">
      <c r="A3" s="4">
        <v>19002</v>
      </c>
      <c r="B3" s="4" t="s">
        <v>9</v>
      </c>
      <c r="C3" s="4" t="s">
        <v>10</v>
      </c>
      <c r="D3" s="7" t="s">
        <v>38</v>
      </c>
      <c r="E3" s="7" t="s">
        <v>39</v>
      </c>
      <c r="F3" s="7" t="s">
        <v>167</v>
      </c>
      <c r="G3" s="4" t="s">
        <v>168</v>
      </c>
      <c r="H3" s="4" t="s">
        <v>169</v>
      </c>
      <c r="M3" s="7" t="s">
        <v>16</v>
      </c>
      <c r="N3" s="4">
        <v>20170601</v>
      </c>
      <c r="O3" s="4">
        <v>2</v>
      </c>
      <c r="P3" s="4" t="str">
        <f>"match (a"&amp;O3&amp;"{id:'"&amp;B3&amp;"'}) "&amp;"match (b"&amp;O3&amp;"{id:'"&amp;D3&amp;"'}) "</f>
        <v xml:space="preserve">match (a2{id:'P00001'}) match (b2{id:'T000001'}) </v>
      </c>
      <c r="Q3" s="4" t="str">
        <f t="shared" ref="Q3:Q35" si="0">"create (a"&amp;O3&amp;")-[r"&amp;O3&amp;":value{id:'rel"&amp;A3&amp;"', type:'"&amp;F3&amp;"', kr:'"&amp;H3&amp;"', en:'"&amp;G3&amp;"', in:'"&amp;K3&amp;"', user:'"&amp;M3&amp;"', date:'"&amp;N3&amp;"', bc:'"&amp;J3&amp;"', ref:'"&amp;I3&amp;"', ver:'"&amp;L3&amp;"'}]-&gt;(b"&amp;O3&amp;")"</f>
        <v>create (a2)-[r2:value{id:'rel19002', type:'isDepictedIn', kr:'~에서 묘사되다', en:'is depicted in', in:'', user:'lyndsey', date:'20170601', bc:'', ref:'', ver:''}]-&gt;(b2)</v>
      </c>
      <c r="R3" s="4" t="s">
        <v>17</v>
      </c>
    </row>
    <row r="4" spans="1:18" x14ac:dyDescent="0.45">
      <c r="A4" s="4">
        <v>19003</v>
      </c>
      <c r="B4" s="4" t="s">
        <v>245</v>
      </c>
      <c r="C4" s="4" t="s">
        <v>27</v>
      </c>
      <c r="D4" s="4" t="s">
        <v>192</v>
      </c>
      <c r="E4" s="4" t="s">
        <v>193</v>
      </c>
      <c r="F4" s="7" t="s">
        <v>249</v>
      </c>
      <c r="G4" s="4" t="s">
        <v>250</v>
      </c>
      <c r="K4" s="4">
        <v>15700000</v>
      </c>
      <c r="M4" s="7" t="s">
        <v>16</v>
      </c>
      <c r="N4" s="4">
        <v>20170601</v>
      </c>
      <c r="O4" s="4">
        <v>3</v>
      </c>
      <c r="P4" s="4" t="str">
        <f>"match (a"&amp;O4&amp;"{id:'"&amp;D4&amp;"'}) "&amp;"match (b"&amp;O4&amp;"{id:'"&amp;B4&amp;"'}) "</f>
        <v xml:space="preserve">match (a3{id:'P00006'}) match (b3{id:'TC00003'}) </v>
      </c>
      <c r="Q4" s="4" t="str">
        <f t="shared" si="0"/>
        <v>create (a3)-[r3:value{id:'rel19003', type:'Enshrines', kr:'', en:'enshrines', in:'15700000', user:'lyndsey', date:'20170601', bc:'', ref:'', ver:''}]-&gt;(b3)</v>
      </c>
      <c r="R4" s="4" t="s">
        <v>17</v>
      </c>
    </row>
    <row r="5" spans="1:18" x14ac:dyDescent="0.45">
      <c r="A5" s="4">
        <v>19004</v>
      </c>
      <c r="B5" s="4" t="s">
        <v>245</v>
      </c>
      <c r="C5" s="4" t="s">
        <v>27</v>
      </c>
      <c r="D5" s="4" t="s">
        <v>194</v>
      </c>
      <c r="E5" s="4" t="s">
        <v>195</v>
      </c>
      <c r="F5" s="7" t="s">
        <v>249</v>
      </c>
      <c r="G5" s="4" t="s">
        <v>250</v>
      </c>
      <c r="K5" s="4">
        <v>15700000</v>
      </c>
      <c r="M5" s="7" t="s">
        <v>16</v>
      </c>
      <c r="N5" s="4">
        <v>20170601</v>
      </c>
      <c r="O5" s="4">
        <v>4</v>
      </c>
      <c r="P5" s="4" t="str">
        <f t="shared" ref="P5:P12" si="1">"match (a"&amp;O5&amp;"{id:'"&amp;D5&amp;"'}) "&amp;"match (b"&amp;O5&amp;"{id:'"&amp;B5&amp;"'}) "</f>
        <v xml:space="preserve">match (a4{id:'P00009'}) match (b4{id:'TC00003'}) </v>
      </c>
      <c r="Q5" s="4" t="str">
        <f t="shared" si="0"/>
        <v>create (a4)-[r4:value{id:'rel19004', type:'Enshrines', kr:'', en:'enshrines', in:'15700000', user:'lyndsey', date:'20170601', bc:'', ref:'', ver:''}]-&gt;(b4)</v>
      </c>
      <c r="R5" s="4" t="s">
        <v>17</v>
      </c>
    </row>
    <row r="6" spans="1:18" x14ac:dyDescent="0.45">
      <c r="A6" s="4">
        <v>19005</v>
      </c>
      <c r="B6" s="4" t="s">
        <v>245</v>
      </c>
      <c r="C6" s="4" t="s">
        <v>27</v>
      </c>
      <c r="D6" s="4" t="s">
        <v>196</v>
      </c>
      <c r="E6" s="4" t="s">
        <v>197</v>
      </c>
      <c r="F6" s="7" t="s">
        <v>249</v>
      </c>
      <c r="G6" s="4" t="s">
        <v>250</v>
      </c>
      <c r="K6" s="4">
        <v>16420000</v>
      </c>
      <c r="M6" s="7" t="s">
        <v>16</v>
      </c>
      <c r="N6" s="4">
        <v>20170601</v>
      </c>
      <c r="O6" s="4">
        <v>5</v>
      </c>
      <c r="P6" s="4" t="str">
        <f t="shared" si="1"/>
        <v xml:space="preserve">match (a5{id:'P00010'}) match (b5{id:'TC00003'}) </v>
      </c>
      <c r="Q6" s="4" t="str">
        <f t="shared" si="0"/>
        <v>create (a5)-[r5:value{id:'rel19005', type:'Enshrines', kr:'', en:'enshrines', in:'16420000', user:'lyndsey', date:'20170601', bc:'', ref:'', ver:''}]-&gt;(b5)</v>
      </c>
      <c r="R6" s="4" t="s">
        <v>17</v>
      </c>
    </row>
    <row r="7" spans="1:18" x14ac:dyDescent="0.45">
      <c r="A7" s="4">
        <v>19006</v>
      </c>
      <c r="B7" s="4" t="s">
        <v>245</v>
      </c>
      <c r="C7" s="4" t="s">
        <v>27</v>
      </c>
      <c r="D7" s="4" t="s">
        <v>198</v>
      </c>
      <c r="E7" s="4" t="s">
        <v>199</v>
      </c>
      <c r="F7" s="7" t="s">
        <v>249</v>
      </c>
      <c r="G7" s="4" t="s">
        <v>250</v>
      </c>
      <c r="K7" s="4">
        <v>16420000</v>
      </c>
      <c r="M7" s="7" t="s">
        <v>16</v>
      </c>
      <c r="N7" s="4">
        <v>20170601</v>
      </c>
      <c r="O7" s="4">
        <v>6</v>
      </c>
      <c r="P7" s="4" t="str">
        <f t="shared" si="1"/>
        <v xml:space="preserve">match (a6{id:'P00014'}) match (b6{id:'TC00003'}) </v>
      </c>
      <c r="Q7" s="4" t="str">
        <f t="shared" si="0"/>
        <v>create (a6)-[r6:value{id:'rel19006', type:'Enshrines', kr:'', en:'enshrines', in:'16420000', user:'lyndsey', date:'20170601', bc:'', ref:'', ver:''}]-&gt;(b6)</v>
      </c>
      <c r="R7" s="4" t="s">
        <v>17</v>
      </c>
    </row>
    <row r="8" spans="1:18" x14ac:dyDescent="0.45">
      <c r="A8" s="4">
        <v>19007</v>
      </c>
      <c r="B8" s="4" t="s">
        <v>245</v>
      </c>
      <c r="C8" s="4" t="s">
        <v>27</v>
      </c>
      <c r="D8" s="4" t="s">
        <v>200</v>
      </c>
      <c r="E8" s="4" t="s">
        <v>201</v>
      </c>
      <c r="F8" s="7" t="s">
        <v>249</v>
      </c>
      <c r="G8" s="4" t="s">
        <v>250</v>
      </c>
      <c r="K8" s="4">
        <v>15700000</v>
      </c>
      <c r="M8" s="7" t="s">
        <v>16</v>
      </c>
      <c r="N8" s="4">
        <v>20170601</v>
      </c>
      <c r="O8" s="4">
        <v>7</v>
      </c>
      <c r="P8" s="4" t="str">
        <f t="shared" si="1"/>
        <v xml:space="preserve">match (a7{id:'P00022'}) match (b7{id:'TC00003'}) </v>
      </c>
      <c r="Q8" s="4" t="str">
        <f t="shared" si="0"/>
        <v>create (a7)-[r7:value{id:'rel19007', type:'Enshrines', kr:'', en:'enshrines', in:'15700000', user:'lyndsey', date:'20170601', bc:'', ref:'', ver:''}]-&gt;(b7)</v>
      </c>
      <c r="R8" s="4" t="s">
        <v>17</v>
      </c>
    </row>
    <row r="9" spans="1:18" x14ac:dyDescent="0.45">
      <c r="A9" s="4">
        <v>19008</v>
      </c>
      <c r="B9" s="4" t="s">
        <v>245</v>
      </c>
      <c r="C9" s="4" t="s">
        <v>27</v>
      </c>
      <c r="D9" s="4" t="s">
        <v>202</v>
      </c>
      <c r="E9" s="4" t="s">
        <v>203</v>
      </c>
      <c r="F9" s="7" t="s">
        <v>249</v>
      </c>
      <c r="G9" s="4" t="s">
        <v>250</v>
      </c>
      <c r="K9" s="4">
        <v>16420000</v>
      </c>
      <c r="M9" s="7" t="s">
        <v>16</v>
      </c>
      <c r="N9" s="4">
        <v>20170601</v>
      </c>
      <c r="O9" s="4">
        <v>8</v>
      </c>
      <c r="P9" s="4" t="str">
        <f t="shared" si="1"/>
        <v xml:space="preserve">match (a8{id:'P00024'}) match (b8{id:'TC00003'}) </v>
      </c>
      <c r="Q9" s="4" t="str">
        <f t="shared" si="0"/>
        <v>create (a8)-[r8:value{id:'rel19008', type:'Enshrines', kr:'', en:'enshrines', in:'16420000', user:'lyndsey', date:'20170601', bc:'', ref:'', ver:''}]-&gt;(b8)</v>
      </c>
      <c r="R9" s="4" t="s">
        <v>17</v>
      </c>
    </row>
    <row r="10" spans="1:18" x14ac:dyDescent="0.45">
      <c r="A10" s="4">
        <v>19009</v>
      </c>
      <c r="B10" s="4" t="s">
        <v>245</v>
      </c>
      <c r="C10" s="4" t="s">
        <v>27</v>
      </c>
      <c r="D10" s="4" t="s">
        <v>204</v>
      </c>
      <c r="E10" s="4" t="s">
        <v>205</v>
      </c>
      <c r="F10" s="7" t="s">
        <v>249</v>
      </c>
      <c r="G10" s="4" t="s">
        <v>250</v>
      </c>
      <c r="K10" s="4">
        <v>16560000</v>
      </c>
      <c r="M10" s="7" t="s">
        <v>16</v>
      </c>
      <c r="N10" s="4">
        <v>20170601</v>
      </c>
      <c r="O10" s="4">
        <v>9</v>
      </c>
      <c r="P10" s="4" t="str">
        <f t="shared" si="1"/>
        <v xml:space="preserve">match (a9{id:'P00027'}) match (b9{id:'TC00003'}) </v>
      </c>
      <c r="Q10" s="4" t="str">
        <f t="shared" si="0"/>
        <v>create (a9)-[r9:value{id:'rel19009', type:'Enshrines', kr:'', en:'enshrines', in:'16560000', user:'lyndsey', date:'20170601', bc:'', ref:'', ver:''}]-&gt;(b9)</v>
      </c>
      <c r="R10" s="4" t="s">
        <v>17</v>
      </c>
    </row>
    <row r="11" spans="1:18" x14ac:dyDescent="0.45">
      <c r="A11" s="4">
        <v>19010</v>
      </c>
      <c r="B11" s="4" t="s">
        <v>245</v>
      </c>
      <c r="C11" s="4" t="s">
        <v>27</v>
      </c>
      <c r="D11" s="4" t="s">
        <v>206</v>
      </c>
      <c r="E11" s="4" t="s">
        <v>207</v>
      </c>
      <c r="F11" s="7" t="s">
        <v>249</v>
      </c>
      <c r="G11" s="4" t="s">
        <v>250</v>
      </c>
      <c r="K11" s="4">
        <v>16560000</v>
      </c>
      <c r="M11" s="7" t="s">
        <v>16</v>
      </c>
      <c r="N11" s="4">
        <v>20170601</v>
      </c>
      <c r="O11" s="4">
        <v>10</v>
      </c>
      <c r="P11" s="4" t="str">
        <f t="shared" si="1"/>
        <v xml:space="preserve">match (a10{id:'P00028'}) match (b10{id:'TC00003'}) </v>
      </c>
      <c r="Q11" s="4" t="str">
        <f t="shared" si="0"/>
        <v>create (a10)-[r10:value{id:'rel19010', type:'Enshrines', kr:'', en:'enshrines', in:'16560000', user:'lyndsey', date:'20170601', bc:'', ref:'', ver:''}]-&gt;(b10)</v>
      </c>
      <c r="R11" s="4" t="s">
        <v>17</v>
      </c>
    </row>
    <row r="12" spans="1:18" x14ac:dyDescent="0.45">
      <c r="A12" s="4">
        <v>19011</v>
      </c>
      <c r="B12" s="4" t="s">
        <v>245</v>
      </c>
      <c r="C12" s="4" t="s">
        <v>27</v>
      </c>
      <c r="D12" s="4" t="s">
        <v>208</v>
      </c>
      <c r="E12" s="4" t="s">
        <v>209</v>
      </c>
      <c r="F12" s="7" t="s">
        <v>249</v>
      </c>
      <c r="G12" s="4" t="s">
        <v>250</v>
      </c>
      <c r="K12" s="4">
        <v>16420000</v>
      </c>
      <c r="M12" s="7" t="s">
        <v>16</v>
      </c>
      <c r="N12" s="4">
        <v>20170601</v>
      </c>
      <c r="O12" s="4">
        <v>11</v>
      </c>
      <c r="P12" s="4" t="str">
        <f t="shared" si="1"/>
        <v xml:space="preserve">match (a11{id:'P00030'}) match (b11{id:'TC00003'}) </v>
      </c>
      <c r="Q12" s="4" t="str">
        <f t="shared" si="0"/>
        <v>create (a11)-[r11:value{id:'rel19011', type:'Enshrines', kr:'', en:'enshrines', in:'16420000', user:'lyndsey', date:'20170601', bc:'', ref:'', ver:''}]-&gt;(b11)</v>
      </c>
      <c r="R12" s="4" t="s">
        <v>17</v>
      </c>
    </row>
    <row r="13" spans="1:18" x14ac:dyDescent="0.45">
      <c r="A13" s="4">
        <v>19012</v>
      </c>
      <c r="B13" s="4" t="s">
        <v>244</v>
      </c>
      <c r="C13" s="4" t="s">
        <v>37</v>
      </c>
      <c r="D13" s="4" t="s">
        <v>202</v>
      </c>
      <c r="E13" s="4" t="s">
        <v>203</v>
      </c>
      <c r="F13" s="7" t="s">
        <v>251</v>
      </c>
      <c r="G13" s="4" t="s">
        <v>252</v>
      </c>
      <c r="M13" s="7" t="s">
        <v>16</v>
      </c>
      <c r="N13" s="4">
        <v>20170601</v>
      </c>
      <c r="O13" s="4">
        <v>12</v>
      </c>
      <c r="P13" s="4" t="str">
        <f t="shared" ref="P13:P35" si="2">"match (a"&amp;O13&amp;"{id:'"&amp;D13&amp;"'}) "&amp;"match (b"&amp;O13&amp;"{id:'"&amp;B13&amp;"'}) "</f>
        <v xml:space="preserve">match (a12{id:'P00024'}) match (b12{id:'TC00005'}) </v>
      </c>
      <c r="Q13" s="4" t="str">
        <f t="shared" si="0"/>
        <v>create (a12)-[r12:value{id:'rel19012', type:'hasBuried', kr:'', en:'has buried', in:'', user:'lyndsey', date:'20170601', bc:'', ref:'', ver:''}]-&gt;(b12)</v>
      </c>
      <c r="R13" s="4" t="s">
        <v>17</v>
      </c>
    </row>
    <row r="14" spans="1:18" x14ac:dyDescent="0.45">
      <c r="A14" s="4">
        <v>19013</v>
      </c>
      <c r="B14" s="7" t="s">
        <v>34</v>
      </c>
      <c r="C14" s="4" t="s">
        <v>35</v>
      </c>
      <c r="D14" s="4" t="s">
        <v>192</v>
      </c>
      <c r="E14" s="4" t="s">
        <v>193</v>
      </c>
      <c r="F14" s="7" t="s">
        <v>253</v>
      </c>
      <c r="G14" s="4" t="s">
        <v>254</v>
      </c>
      <c r="M14" s="7" t="s">
        <v>16</v>
      </c>
      <c r="N14" s="4">
        <v>20170601</v>
      </c>
      <c r="O14" s="4">
        <v>13</v>
      </c>
      <c r="P14" s="4" t="str">
        <f t="shared" si="2"/>
        <v xml:space="preserve">match (a13{id:'P00006'}) match (b13{id:'T000018'}) </v>
      </c>
      <c r="Q14" s="4" t="str">
        <f t="shared" si="0"/>
        <v>create (a13)-[r13:value{id:'rel19013', type:'Commemorates', kr:'', en:'commemorates', in:'', user:'lyndsey', date:'20170601', bc:'', ref:'', ver:''}]-&gt;(b13)</v>
      </c>
      <c r="R14" s="4" t="s">
        <v>17</v>
      </c>
    </row>
    <row r="15" spans="1:18" x14ac:dyDescent="0.45">
      <c r="A15" s="4">
        <v>19014</v>
      </c>
      <c r="B15" s="4" t="s">
        <v>244</v>
      </c>
      <c r="C15" s="4" t="s">
        <v>37</v>
      </c>
      <c r="D15" s="4" t="s">
        <v>202</v>
      </c>
      <c r="E15" s="4" t="s">
        <v>203</v>
      </c>
      <c r="F15" s="7" t="s">
        <v>253</v>
      </c>
      <c r="G15" s="4" t="s">
        <v>254</v>
      </c>
      <c r="M15" s="7" t="s">
        <v>16</v>
      </c>
      <c r="N15" s="4">
        <v>20170601</v>
      </c>
      <c r="O15" s="4">
        <v>14</v>
      </c>
      <c r="P15" s="4" t="str">
        <f t="shared" si="2"/>
        <v xml:space="preserve">match (a14{id:'P00024'}) match (b14{id:'TC00005'}) </v>
      </c>
      <c r="Q15" s="4" t="str">
        <f t="shared" si="0"/>
        <v>create (a14)-[r14:value{id:'rel19014', type:'Commemorates', kr:'', en:'commemorates', in:'', user:'lyndsey', date:'20170601', bc:'', ref:'', ver:''}]-&gt;(b14)</v>
      </c>
      <c r="R15" s="4" t="s">
        <v>17</v>
      </c>
    </row>
    <row r="16" spans="1:18" x14ac:dyDescent="0.3">
      <c r="A16" s="4">
        <v>19015</v>
      </c>
      <c r="B16" s="7" t="s">
        <v>28</v>
      </c>
      <c r="C16" s="4" t="s">
        <v>29</v>
      </c>
      <c r="D16" s="4" t="s">
        <v>642</v>
      </c>
      <c r="E16" s="4" t="s">
        <v>643</v>
      </c>
      <c r="F16" s="6" t="s">
        <v>255</v>
      </c>
      <c r="G16" s="5" t="s">
        <v>256</v>
      </c>
      <c r="M16" s="7" t="s">
        <v>16</v>
      </c>
      <c r="N16" s="4">
        <v>20170601</v>
      </c>
      <c r="O16" s="4">
        <v>15</v>
      </c>
      <c r="P16" s="4" t="str">
        <f t="shared" si="2"/>
        <v xml:space="preserve">match (a15{id:'C000006'}) match (b15{id:'T000010'}) </v>
      </c>
      <c r="Q16" s="4" t="str">
        <f t="shared" si="0"/>
        <v>create (a15)-[r15:value{id:'rel19015', type:'aidsInTheUnderstandingOf', kr:'', en:'aids in the understanding of', in:'', user:'lyndsey', date:'20170601', bc:'', ref:'', ver:''}]-&gt;(b15)</v>
      </c>
      <c r="R16" s="4" t="s">
        <v>17</v>
      </c>
    </row>
    <row r="17" spans="1:18" x14ac:dyDescent="0.3">
      <c r="A17" s="4">
        <v>19016</v>
      </c>
      <c r="B17" s="4" t="s">
        <v>246</v>
      </c>
      <c r="C17" s="2" t="s">
        <v>31</v>
      </c>
      <c r="D17" s="4" t="s">
        <v>192</v>
      </c>
      <c r="E17" s="4" t="s">
        <v>193</v>
      </c>
      <c r="F17" s="6" t="s">
        <v>262</v>
      </c>
      <c r="G17" s="5" t="s">
        <v>263</v>
      </c>
      <c r="M17" s="7" t="s">
        <v>16</v>
      </c>
      <c r="N17" s="4">
        <v>20170601</v>
      </c>
      <c r="O17" s="4">
        <v>16</v>
      </c>
      <c r="P17" s="4" t="str">
        <f t="shared" si="2"/>
        <v xml:space="preserve">match (a16{id:'P00006'}) match (b16{id:'TC00004'}) </v>
      </c>
      <c r="Q17" s="4" t="str">
        <f t="shared" si="0"/>
        <v>create (a16)-[r16:value{id:'rel19016', type:'isRelatedTo', kr:'', en:'is related to', in:'', user:'lyndsey', date:'20170601', bc:'', ref:'', ver:''}]-&gt;(b16)</v>
      </c>
      <c r="R17" s="4" t="s">
        <v>17</v>
      </c>
    </row>
    <row r="18" spans="1:18" x14ac:dyDescent="0.45">
      <c r="A18" s="4">
        <v>19017</v>
      </c>
      <c r="B18" s="4" t="s">
        <v>310</v>
      </c>
      <c r="C18" s="4" t="s">
        <v>311</v>
      </c>
      <c r="D18" s="4" t="s">
        <v>296</v>
      </c>
      <c r="E18" s="4" t="s">
        <v>297</v>
      </c>
      <c r="F18" s="7" t="s">
        <v>253</v>
      </c>
      <c r="G18" s="4" t="s">
        <v>254</v>
      </c>
      <c r="M18" s="7" t="s">
        <v>16</v>
      </c>
      <c r="N18" s="4">
        <v>20170601</v>
      </c>
      <c r="O18" s="4">
        <v>17</v>
      </c>
      <c r="P18" s="4" t="str">
        <f t="shared" si="2"/>
        <v xml:space="preserve">match (a17{id:'P00033'}) match (b17{id:'T000023'}) </v>
      </c>
      <c r="Q18" s="4" t="str">
        <f t="shared" si="0"/>
        <v>create (a17)-[r17:value{id:'rel19017', type:'Commemorates', kr:'', en:'commemorates', in:'', user:'lyndsey', date:'20170601', bc:'', ref:'', ver:''}]-&gt;(b17)</v>
      </c>
      <c r="R18" s="4" t="s">
        <v>17</v>
      </c>
    </row>
    <row r="19" spans="1:18" x14ac:dyDescent="0.45">
      <c r="A19" s="4">
        <v>19018</v>
      </c>
      <c r="B19" s="4" t="s">
        <v>308</v>
      </c>
      <c r="C19" s="4" t="s">
        <v>309</v>
      </c>
      <c r="D19" s="4" t="s">
        <v>298</v>
      </c>
      <c r="E19" s="4" t="s">
        <v>299</v>
      </c>
      <c r="F19" s="7" t="s">
        <v>253</v>
      </c>
      <c r="G19" s="4" t="s">
        <v>254</v>
      </c>
      <c r="K19" s="4">
        <v>17040000</v>
      </c>
      <c r="M19" s="7" t="s">
        <v>16</v>
      </c>
      <c r="N19" s="4">
        <v>20170601</v>
      </c>
      <c r="O19" s="4">
        <v>18</v>
      </c>
      <c r="P19" s="4" t="str">
        <f t="shared" si="2"/>
        <v xml:space="preserve">match (a18{id:'P00034'}) match (b18{id:'T000026'}) </v>
      </c>
      <c r="Q19" s="4" t="str">
        <f t="shared" si="0"/>
        <v>create (a18)-[r18:value{id:'rel19018', type:'Commemorates', kr:'', en:'commemorates', in:'17040000', user:'lyndsey', date:'20170601', bc:'', ref:'', ver:''}]-&gt;(b18)</v>
      </c>
      <c r="R19" s="4" t="s">
        <v>17</v>
      </c>
    </row>
    <row r="20" spans="1:18" x14ac:dyDescent="0.45">
      <c r="A20" s="4">
        <v>19019</v>
      </c>
      <c r="B20" s="4" t="s">
        <v>308</v>
      </c>
      <c r="C20" s="4" t="s">
        <v>309</v>
      </c>
      <c r="D20" s="4" t="s">
        <v>300</v>
      </c>
      <c r="E20" s="4" t="s">
        <v>301</v>
      </c>
      <c r="F20" s="7" t="s">
        <v>253</v>
      </c>
      <c r="G20" s="4" t="s">
        <v>254</v>
      </c>
      <c r="K20" s="4">
        <v>17040000</v>
      </c>
      <c r="M20" s="7" t="s">
        <v>16</v>
      </c>
      <c r="N20" s="4">
        <v>20170601</v>
      </c>
      <c r="O20" s="4">
        <v>19</v>
      </c>
      <c r="P20" s="4" t="str">
        <f t="shared" si="2"/>
        <v xml:space="preserve">match (a19{id:'P00035'}) match (b19{id:'T000026'}) </v>
      </c>
      <c r="Q20" s="4" t="str">
        <f t="shared" si="0"/>
        <v>create (a19)-[r19:value{id:'rel19019', type:'Commemorates', kr:'', en:'commemorates', in:'17040000', user:'lyndsey', date:'20170601', bc:'', ref:'', ver:''}]-&gt;(b19)</v>
      </c>
      <c r="R20" s="4" t="s">
        <v>17</v>
      </c>
    </row>
    <row r="21" spans="1:18" x14ac:dyDescent="0.2">
      <c r="A21" s="4">
        <v>19020</v>
      </c>
      <c r="B21" s="4" t="s">
        <v>312</v>
      </c>
      <c r="C21" s="4" t="s">
        <v>313</v>
      </c>
      <c r="D21" s="4" t="s">
        <v>294</v>
      </c>
      <c r="E21" s="12" t="s">
        <v>295</v>
      </c>
      <c r="F21" s="7" t="s">
        <v>253</v>
      </c>
      <c r="G21" s="4" t="s">
        <v>254</v>
      </c>
      <c r="M21" s="7" t="s">
        <v>16</v>
      </c>
      <c r="N21" s="4">
        <v>20170601</v>
      </c>
      <c r="O21" s="4">
        <v>20</v>
      </c>
      <c r="P21" s="4" t="str">
        <f t="shared" si="2"/>
        <v xml:space="preserve">match (a20{id:'P00037'}) match (b20{id:'T000024'}) </v>
      </c>
      <c r="Q21" s="4" t="str">
        <f t="shared" si="0"/>
        <v>create (a20)-[r20:value{id:'rel19020', type:'Commemorates', kr:'', en:'commemorates', in:'', user:'lyndsey', date:'20170601', bc:'', ref:'', ver:''}]-&gt;(b20)</v>
      </c>
      <c r="R21" s="4" t="s">
        <v>17</v>
      </c>
    </row>
    <row r="22" spans="1:18" x14ac:dyDescent="0.45">
      <c r="A22" s="4">
        <v>19021</v>
      </c>
      <c r="B22" s="4" t="s">
        <v>479</v>
      </c>
      <c r="C22" s="4" t="s">
        <v>314</v>
      </c>
      <c r="D22" s="4" t="s">
        <v>202</v>
      </c>
      <c r="E22" s="4" t="s">
        <v>203</v>
      </c>
      <c r="F22" s="7" t="s">
        <v>253</v>
      </c>
      <c r="G22" s="4" t="s">
        <v>254</v>
      </c>
      <c r="K22" s="4">
        <v>15941200</v>
      </c>
      <c r="M22" s="7" t="s">
        <v>16</v>
      </c>
      <c r="N22" s="4">
        <v>20170601</v>
      </c>
      <c r="O22" s="4">
        <v>21</v>
      </c>
      <c r="P22" s="4" t="str">
        <f t="shared" si="2"/>
        <v xml:space="preserve">match (a21{id:'P00024'}) match (b21{id:'T000036'}) </v>
      </c>
      <c r="Q22" s="4" t="str">
        <f t="shared" si="0"/>
        <v>create (a21)-[r21:value{id:'rel19021', type:'Commemorates', kr:'', en:'commemorates', in:'15941200', user:'lyndsey', date:'20170601', bc:'', ref:'', ver:''}]-&gt;(b21)</v>
      </c>
      <c r="R22" s="4" t="s">
        <v>17</v>
      </c>
    </row>
    <row r="23" spans="1:18" x14ac:dyDescent="0.45">
      <c r="A23" s="4">
        <v>19022</v>
      </c>
      <c r="B23" s="4" t="s">
        <v>328</v>
      </c>
      <c r="C23" s="4" t="s">
        <v>329</v>
      </c>
      <c r="D23" s="4" t="s">
        <v>338</v>
      </c>
      <c r="E23" s="4" t="s">
        <v>339</v>
      </c>
      <c r="F23" s="7" t="s">
        <v>249</v>
      </c>
      <c r="G23" s="4" t="s">
        <v>250</v>
      </c>
      <c r="M23" s="7" t="s">
        <v>16</v>
      </c>
      <c r="N23" s="4">
        <v>20170601</v>
      </c>
      <c r="O23" s="4">
        <v>22</v>
      </c>
      <c r="P23" s="4" t="str">
        <f t="shared" si="2"/>
        <v xml:space="preserve">match (a22{id:'P00020'}) match (b22{id:'T000012'}) </v>
      </c>
      <c r="Q23" s="4" t="str">
        <f t="shared" si="0"/>
        <v>create (a22)-[r22:value{id:'rel19022', type:'Enshrines', kr:'', en:'enshrines', in:'', user:'lyndsey', date:'20170601', bc:'', ref:'', ver:''}]-&gt;(b22)</v>
      </c>
      <c r="R23" s="4" t="s">
        <v>17</v>
      </c>
    </row>
    <row r="24" spans="1:18" x14ac:dyDescent="0.3">
      <c r="A24" s="4">
        <v>19023</v>
      </c>
      <c r="B24" s="4" t="s">
        <v>246</v>
      </c>
      <c r="C24" s="4" t="s">
        <v>31</v>
      </c>
      <c r="D24" s="4" t="s">
        <v>325</v>
      </c>
      <c r="E24" s="4" t="s">
        <v>326</v>
      </c>
      <c r="F24" s="6" t="s">
        <v>262</v>
      </c>
      <c r="G24" s="5" t="s">
        <v>263</v>
      </c>
      <c r="M24" s="7" t="s">
        <v>16</v>
      </c>
      <c r="N24" s="4">
        <v>20170601</v>
      </c>
      <c r="O24" s="4">
        <v>23</v>
      </c>
      <c r="P24" s="4" t="str">
        <f t="shared" si="2"/>
        <v xml:space="preserve">match (a23{id:'T000022'}) match (b23{id:'TC00004'}) </v>
      </c>
      <c r="Q24" s="4" t="str">
        <f t="shared" si="0"/>
        <v>create (a23)-[r23:value{id:'rel19023', type:'isRelatedTo', kr:'', en:'is related to', in:'', user:'lyndsey', date:'20170601', bc:'', ref:'', ver:''}]-&gt;(b23)</v>
      </c>
      <c r="R24" s="4" t="s">
        <v>17</v>
      </c>
    </row>
    <row r="25" spans="1:18" x14ac:dyDescent="0.3">
      <c r="A25" s="4">
        <v>19024</v>
      </c>
      <c r="B25" s="4" t="s">
        <v>246</v>
      </c>
      <c r="C25" s="4" t="s">
        <v>31</v>
      </c>
      <c r="D25" s="4" t="s">
        <v>330</v>
      </c>
      <c r="E25" s="4" t="s">
        <v>331</v>
      </c>
      <c r="F25" s="6" t="s">
        <v>262</v>
      </c>
      <c r="G25" s="5" t="s">
        <v>263</v>
      </c>
      <c r="M25" s="7" t="s">
        <v>16</v>
      </c>
      <c r="N25" s="4">
        <v>20170601</v>
      </c>
      <c r="O25" s="4">
        <v>24</v>
      </c>
      <c r="P25" s="4" t="str">
        <f t="shared" si="2"/>
        <v xml:space="preserve">match (a24{id:'T000013'}) match (b24{id:'TC00004'}) </v>
      </c>
      <c r="Q25" s="4" t="str">
        <f t="shared" si="0"/>
        <v>create (a24)-[r24:value{id:'rel19024', type:'isRelatedTo', kr:'', en:'is related to', in:'', user:'lyndsey', date:'20170601', bc:'', ref:'', ver:''}]-&gt;(b24)</v>
      </c>
      <c r="R25" s="4" t="s">
        <v>17</v>
      </c>
    </row>
    <row r="26" spans="1:18" x14ac:dyDescent="0.3">
      <c r="A26" s="20">
        <v>19025</v>
      </c>
      <c r="B26" s="20" t="s">
        <v>327</v>
      </c>
      <c r="C26" s="20" t="s">
        <v>277</v>
      </c>
      <c r="D26" s="20" t="s">
        <v>811</v>
      </c>
      <c r="E26" s="20" t="s">
        <v>281</v>
      </c>
      <c r="F26" s="6" t="s">
        <v>353</v>
      </c>
      <c r="G26" s="5" t="s">
        <v>354</v>
      </c>
      <c r="J26" s="4" t="s">
        <v>809</v>
      </c>
      <c r="M26" s="7" t="s">
        <v>16</v>
      </c>
      <c r="N26" s="4">
        <v>20170601</v>
      </c>
      <c r="O26" s="4">
        <v>25</v>
      </c>
      <c r="P26" s="4" t="str">
        <f t="shared" si="2"/>
        <v xml:space="preserve">match (a25{id:'CT000137'}) match (b25{id:'TC00006'}) </v>
      </c>
      <c r="Q26" s="4" t="str">
        <f t="shared" si="0"/>
        <v>create (a25)-[r25:value{id:'rel19025', type:'uncommonFor', kr:'', en:'is uncommon for', in:'', user:'lyndsey', date:'20170601', bc:'rel14072', ref:'', ver:''}]-&gt;(b25)</v>
      </c>
      <c r="R26" s="4" t="s">
        <v>17</v>
      </c>
    </row>
    <row r="27" spans="1:18" x14ac:dyDescent="0.3">
      <c r="A27" s="4">
        <v>19026</v>
      </c>
      <c r="B27" s="4" t="s">
        <v>40</v>
      </c>
      <c r="C27" s="4" t="s">
        <v>41</v>
      </c>
      <c r="D27" s="4" t="s">
        <v>192</v>
      </c>
      <c r="E27" s="4" t="s">
        <v>193</v>
      </c>
      <c r="F27" s="6" t="s">
        <v>262</v>
      </c>
      <c r="G27" s="5" t="s">
        <v>263</v>
      </c>
      <c r="M27" s="7" t="s">
        <v>16</v>
      </c>
      <c r="N27" s="4">
        <v>20170601</v>
      </c>
      <c r="O27" s="4">
        <v>26</v>
      </c>
      <c r="P27" s="4" t="str">
        <f t="shared" si="2"/>
        <v xml:space="preserve">match (a26{id:'P00006'}) match (b26{id:'T000005'}) </v>
      </c>
      <c r="Q27" s="4" t="str">
        <f t="shared" si="0"/>
        <v>create (a26)-[r26:value{id:'rel19026', type:'isRelatedTo', kr:'', en:'is related to', in:'', user:'lyndsey', date:'20170601', bc:'', ref:'', ver:''}]-&gt;(b26)</v>
      </c>
      <c r="R27" s="4" t="s">
        <v>17</v>
      </c>
    </row>
    <row r="28" spans="1:18" x14ac:dyDescent="0.45">
      <c r="A28" s="4">
        <v>19027</v>
      </c>
      <c r="B28" s="4" t="s">
        <v>515</v>
      </c>
      <c r="C28" s="4" t="s">
        <v>516</v>
      </c>
      <c r="D28" s="4" t="s">
        <v>202</v>
      </c>
      <c r="E28" s="4" t="s">
        <v>203</v>
      </c>
      <c r="F28" s="7" t="s">
        <v>249</v>
      </c>
      <c r="G28" s="4" t="s">
        <v>250</v>
      </c>
      <c r="M28" s="7" t="s">
        <v>16</v>
      </c>
      <c r="N28" s="4">
        <v>20170601</v>
      </c>
      <c r="O28" s="4">
        <v>27</v>
      </c>
      <c r="P28" s="4" t="str">
        <f t="shared" si="2"/>
        <v xml:space="preserve">match (a27{id:'P00024'}) match (b27{id:'T000038'}) </v>
      </c>
      <c r="Q28" s="4" t="str">
        <f t="shared" si="0"/>
        <v>create (a27)-[r27:value{id:'rel19027', type:'Enshrines', kr:'', en:'enshrines', in:'', user:'lyndsey', date:'20170601', bc:'', ref:'', ver:''}]-&gt;(b27)</v>
      </c>
      <c r="R28" s="4" t="s">
        <v>17</v>
      </c>
    </row>
    <row r="29" spans="1:18" x14ac:dyDescent="0.45">
      <c r="A29" s="4">
        <v>19028</v>
      </c>
      <c r="B29" s="4" t="s">
        <v>522</v>
      </c>
      <c r="C29" s="4" t="s">
        <v>523</v>
      </c>
      <c r="D29" s="4" t="s">
        <v>202</v>
      </c>
      <c r="E29" s="4" t="s">
        <v>203</v>
      </c>
      <c r="F29" s="7" t="s">
        <v>249</v>
      </c>
      <c r="G29" s="4" t="s">
        <v>250</v>
      </c>
      <c r="M29" s="7" t="s">
        <v>16</v>
      </c>
      <c r="N29" s="4">
        <v>20170601</v>
      </c>
      <c r="O29" s="4">
        <v>28</v>
      </c>
      <c r="P29" s="4" t="str">
        <f t="shared" si="2"/>
        <v xml:space="preserve">match (a28{id:'P00024'}) match (b28{id:'T000043'}) </v>
      </c>
      <c r="Q29" s="4" t="str">
        <f t="shared" si="0"/>
        <v>create (a28)-[r28:value{id:'rel19028', type:'Enshrines', kr:'', en:'enshrines', in:'', user:'lyndsey', date:'20170601', bc:'', ref:'', ver:''}]-&gt;(b28)</v>
      </c>
      <c r="R29" s="4" t="s">
        <v>17</v>
      </c>
    </row>
    <row r="30" spans="1:18" x14ac:dyDescent="0.45">
      <c r="A30" s="4">
        <v>19029</v>
      </c>
      <c r="B30" s="4" t="s">
        <v>585</v>
      </c>
      <c r="C30" s="4" t="s">
        <v>450</v>
      </c>
      <c r="D30" s="4" t="s">
        <v>202</v>
      </c>
      <c r="E30" s="4" t="s">
        <v>203</v>
      </c>
      <c r="F30" s="7" t="s">
        <v>249</v>
      </c>
      <c r="G30" s="4" t="s">
        <v>250</v>
      </c>
      <c r="M30" s="7" t="s">
        <v>16</v>
      </c>
      <c r="N30" s="4">
        <v>20170601</v>
      </c>
      <c r="O30" s="4">
        <v>29</v>
      </c>
      <c r="P30" s="4" t="str">
        <f t="shared" si="2"/>
        <v xml:space="preserve">match (a29{id:'P00024'}) match (b29{id:'TC00008'}) </v>
      </c>
      <c r="Q30" s="4" t="str">
        <f t="shared" si="0"/>
        <v>create (a29)-[r29:value{id:'rel19029', type:'Enshrines', kr:'', en:'enshrines', in:'', user:'lyndsey', date:'20170601', bc:'', ref:'', ver:''}]-&gt;(b29)</v>
      </c>
      <c r="R30" s="4" t="s">
        <v>17</v>
      </c>
    </row>
    <row r="31" spans="1:18" x14ac:dyDescent="0.45">
      <c r="A31" s="4">
        <v>19030</v>
      </c>
      <c r="B31" s="4" t="s">
        <v>586</v>
      </c>
      <c r="C31" s="4" t="s">
        <v>583</v>
      </c>
      <c r="D31" s="4" t="s">
        <v>202</v>
      </c>
      <c r="E31" s="4" t="s">
        <v>203</v>
      </c>
      <c r="F31" s="7" t="s">
        <v>249</v>
      </c>
      <c r="G31" s="4" t="s">
        <v>250</v>
      </c>
      <c r="M31" s="7" t="s">
        <v>16</v>
      </c>
      <c r="N31" s="4">
        <v>20170601</v>
      </c>
      <c r="O31" s="4">
        <v>30</v>
      </c>
      <c r="P31" s="4" t="str">
        <f t="shared" si="2"/>
        <v xml:space="preserve">match (a30{id:'P00024'}) match (b30{id:'TC00009'}) </v>
      </c>
      <c r="Q31" s="4" t="str">
        <f t="shared" si="0"/>
        <v>create (a30)-[r30:value{id:'rel19030', type:'Enshrines', kr:'', en:'enshrines', in:'', user:'lyndsey', date:'20170601', bc:'', ref:'', ver:''}]-&gt;(b30)</v>
      </c>
      <c r="R31" s="4" t="s">
        <v>17</v>
      </c>
    </row>
    <row r="32" spans="1:18" x14ac:dyDescent="0.45">
      <c r="A32" s="4">
        <v>19031</v>
      </c>
      <c r="B32" s="4" t="s">
        <v>587</v>
      </c>
      <c r="C32" s="4" t="s">
        <v>584</v>
      </c>
      <c r="D32" s="4" t="s">
        <v>202</v>
      </c>
      <c r="E32" s="4" t="s">
        <v>203</v>
      </c>
      <c r="F32" s="7" t="s">
        <v>249</v>
      </c>
      <c r="G32" s="4" t="s">
        <v>250</v>
      </c>
      <c r="M32" s="7" t="s">
        <v>16</v>
      </c>
      <c r="N32" s="4">
        <v>20170601</v>
      </c>
      <c r="O32" s="4">
        <v>31</v>
      </c>
      <c r="P32" s="4" t="str">
        <f t="shared" si="2"/>
        <v xml:space="preserve">match (a31{id:'P00024'}) match (b31{id:'TC00010'}) </v>
      </c>
      <c r="Q32" s="4" t="str">
        <f t="shared" si="0"/>
        <v>create (a31)-[r31:value{id:'rel19031', type:'Enshrines', kr:'', en:'enshrines', in:'', user:'lyndsey', date:'20170601', bc:'', ref:'', ver:''}]-&gt;(b31)</v>
      </c>
      <c r="R32" s="4" t="s">
        <v>17</v>
      </c>
    </row>
    <row r="33" spans="1:18" x14ac:dyDescent="0.45">
      <c r="A33" s="4">
        <v>19032</v>
      </c>
      <c r="B33" s="4" t="s">
        <v>332</v>
      </c>
      <c r="C33" s="4" t="s">
        <v>333</v>
      </c>
      <c r="D33" s="4" t="s">
        <v>678</v>
      </c>
      <c r="E33" s="4" t="s">
        <v>677</v>
      </c>
      <c r="F33" s="7" t="s">
        <v>249</v>
      </c>
      <c r="G33" s="4" t="s">
        <v>250</v>
      </c>
      <c r="M33" s="7" t="s">
        <v>16</v>
      </c>
      <c r="N33" s="4">
        <v>20170601</v>
      </c>
      <c r="O33" s="4">
        <v>32</v>
      </c>
      <c r="P33" s="4" t="str">
        <f t="shared" si="2"/>
        <v xml:space="preserve">match (a32{id:'P00008'}) match (b32{id:'T000014'}) </v>
      </c>
      <c r="Q33" s="4" t="str">
        <f t="shared" si="0"/>
        <v>create (a32)-[r32:value{id:'rel19032', type:'Enshrines', kr:'', en:'enshrines', in:'', user:'lyndsey', date:'20170601', bc:'', ref:'', ver:''}]-&gt;(b32)</v>
      </c>
      <c r="R33" s="4" t="s">
        <v>17</v>
      </c>
    </row>
    <row r="34" spans="1:18" x14ac:dyDescent="0.45">
      <c r="A34" s="4">
        <v>19033</v>
      </c>
      <c r="B34" s="4" t="s">
        <v>689</v>
      </c>
      <c r="C34" s="4" t="s">
        <v>688</v>
      </c>
      <c r="D34" s="4" t="s">
        <v>686</v>
      </c>
      <c r="E34" s="4" t="s">
        <v>687</v>
      </c>
      <c r="F34" s="4" t="s">
        <v>355</v>
      </c>
      <c r="G34" s="4" t="s">
        <v>356</v>
      </c>
      <c r="M34" s="7" t="s">
        <v>16</v>
      </c>
      <c r="N34" s="4">
        <v>20170601</v>
      </c>
      <c r="O34" s="4">
        <v>33</v>
      </c>
      <c r="P34" s="4" t="str">
        <f t="shared" si="2"/>
        <v xml:space="preserve">match (a33{id:'IE000009'}) match (b33{id:'T000045'}) </v>
      </c>
      <c r="Q34" s="4" t="str">
        <f t="shared" si="0"/>
        <v>create (a33)-[r33:value{id:'rel19033', type:'Depicts', kr:'', en:'depicts', in:'', user:'lyndsey', date:'20170601', bc:'', ref:'', ver:''}]-&gt;(b33)</v>
      </c>
      <c r="R34" s="4" t="s">
        <v>17</v>
      </c>
    </row>
    <row r="35" spans="1:18" x14ac:dyDescent="0.45">
      <c r="A35" s="4">
        <v>19034</v>
      </c>
      <c r="B35" s="4" t="s">
        <v>689</v>
      </c>
      <c r="C35" s="4" t="s">
        <v>688</v>
      </c>
      <c r="D35" s="4" t="s">
        <v>345</v>
      </c>
      <c r="E35" s="4" t="s">
        <v>699</v>
      </c>
      <c r="F35" s="4" t="s">
        <v>355</v>
      </c>
      <c r="G35" s="4" t="s">
        <v>356</v>
      </c>
      <c r="M35" s="7" t="s">
        <v>16</v>
      </c>
      <c r="N35" s="4">
        <v>20170601</v>
      </c>
      <c r="O35" s="4">
        <v>34</v>
      </c>
      <c r="P35" s="4" t="str">
        <f t="shared" si="2"/>
        <v xml:space="preserve">match (a34{id:'IS000010'}) match (b34{id:'T000045'}) </v>
      </c>
      <c r="Q35" s="4" t="str">
        <f t="shared" si="0"/>
        <v>create (a34)-[r34:value{id:'rel19034', type:'Depicts', kr:'', en:'depicts', in:'', user:'lyndsey', date:'20170601', bc:'', ref:'', ver:''}]-&gt;(b34)</v>
      </c>
      <c r="R35" s="4" t="s">
        <v>17</v>
      </c>
    </row>
    <row r="36" spans="1:18" s="31" customFormat="1" x14ac:dyDescent="0.45">
      <c r="A36" s="31">
        <v>19035</v>
      </c>
      <c r="B36" s="31" t="s">
        <v>325</v>
      </c>
      <c r="C36" s="31" t="s">
        <v>326</v>
      </c>
      <c r="D36" s="31" t="s">
        <v>192</v>
      </c>
      <c r="E36" s="31" t="s">
        <v>193</v>
      </c>
      <c r="F36" s="33" t="s">
        <v>251</v>
      </c>
      <c r="G36" s="31" t="s">
        <v>252</v>
      </c>
      <c r="M36" s="33" t="s">
        <v>16</v>
      </c>
      <c r="N36" s="31">
        <v>20170601</v>
      </c>
      <c r="O36" s="31">
        <v>35</v>
      </c>
      <c r="P36" s="31" t="str">
        <f t="shared" ref="P36:P37" si="3">"match (a"&amp;O36&amp;"{id:'"&amp;D36&amp;"'}) "&amp;"match (b"&amp;O36&amp;"{id:'"&amp;B36&amp;"'}) "</f>
        <v xml:space="preserve">match (a35{id:'P00006'}) match (b35{id:'T000022'}) </v>
      </c>
      <c r="Q36" s="31" t="str">
        <f t="shared" ref="Q36:Q37" si="4">"create (a"&amp;O36&amp;")-[r"&amp;O36&amp;":value{id:'rel"&amp;A36&amp;"', type:'"&amp;F36&amp;"', kr:'"&amp;H36&amp;"', en:'"&amp;G36&amp;"', in:'"&amp;K36&amp;"', user:'"&amp;M36&amp;"', date:'"&amp;N36&amp;"', bc:'"&amp;J36&amp;"', ref:'"&amp;I36&amp;"', ver:'"&amp;L36&amp;"'}]-&gt;(b"&amp;O36&amp;")"</f>
        <v>create (a35)-[r35:value{id:'rel19035', type:'hasBuried', kr:'', en:'has buried', in:'', user:'lyndsey', date:'20170601', bc:'', ref:'', ver:''}]-&gt;(b35)</v>
      </c>
      <c r="R36" s="31" t="s">
        <v>17</v>
      </c>
    </row>
    <row r="37" spans="1:18" x14ac:dyDescent="0.45">
      <c r="A37" s="31">
        <v>19036</v>
      </c>
      <c r="B37" s="31" t="s">
        <v>338</v>
      </c>
      <c r="C37" s="31" t="s">
        <v>339</v>
      </c>
      <c r="D37" s="31" t="s">
        <v>246</v>
      </c>
      <c r="E37" s="26" t="s">
        <v>31</v>
      </c>
      <c r="F37" s="4" t="s">
        <v>824</v>
      </c>
      <c r="G37" s="4" t="s">
        <v>825</v>
      </c>
      <c r="M37" s="33" t="s">
        <v>16</v>
      </c>
      <c r="N37" s="31">
        <v>20170601</v>
      </c>
      <c r="O37" s="31">
        <v>36</v>
      </c>
      <c r="P37" s="31" t="str">
        <f t="shared" si="3"/>
        <v xml:space="preserve">match (a36{id:'TC00004'}) match (b36{id:'P00020'}) </v>
      </c>
      <c r="Q37" s="31" t="str">
        <f t="shared" si="4"/>
        <v>create (a36)-[r36:value{id:'rel19036', type:'livedAt', kr:'', en:'lived in', in:'', user:'lyndsey', date:'20170601', bc:'', ref:'', ver:''}]-&gt;(b36)</v>
      </c>
    </row>
  </sheetData>
  <autoFilter ref="B1:W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act</vt:lpstr>
      <vt:lpstr>occur</vt:lpstr>
      <vt:lpstr>meta</vt:lpstr>
      <vt:lpstr>type</vt:lpstr>
      <vt:lpstr>dim</vt:lpstr>
      <vt:lpstr>part</vt:lpstr>
      <vt:lpstr>name</vt:lpstr>
      <vt:lpstr>rel</vt:lpstr>
      <vt:lpstr>value</vt:lpstr>
      <vt:lpstr>layout</vt:lpstr>
      <vt:lpstr>address</vt:lpstr>
      <vt:lpstr>des</vt:lpstr>
      <vt:lpstr>engage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Lyndsey Twining</dc:creator>
  <cp:lastModifiedBy>Lyndsey Twining</cp:lastModifiedBy>
  <dcterms:created xsi:type="dcterms:W3CDTF">2017-05-22T12:02:05Z</dcterms:created>
  <dcterms:modified xsi:type="dcterms:W3CDTF">2017-06-04T04:23:41Z</dcterms:modified>
</cp:coreProperties>
</file>